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630" windowHeight="12000"/>
  </bookViews>
  <sheets>
    <sheet name="Sched B-3" sheetId="1" r:id="rId1"/>
  </sheets>
  <definedNames>
    <definedName name="_xlnm._FilterDatabase" localSheetId="0" hidden="1">'Sched B-3'!$E$6:$J$817</definedName>
    <definedName name="_xlnm.Print_Area" localSheetId="0">'Sched B-3'!$B$1:$J$750</definedName>
    <definedName name="_xlnm.Print_Titles" localSheetId="0">'Sched B-3'!$4:$7</definedName>
  </definedNames>
  <calcPr calcId="145621" fullPrecision="0"/>
</workbook>
</file>

<file path=xl/calcChain.xml><?xml version="1.0" encoding="utf-8"?>
<calcChain xmlns="http://schemas.openxmlformats.org/spreadsheetml/2006/main">
  <c r="I746" i="1" l="1"/>
  <c r="H734" i="1" l="1"/>
  <c r="H88" i="1"/>
  <c r="H52" i="1"/>
  <c r="H41" i="1"/>
  <c r="H35" i="1"/>
  <c r="H727" i="1" l="1"/>
  <c r="G727" i="1"/>
  <c r="E641" i="1"/>
  <c r="H641" i="1"/>
  <c r="J641" i="1"/>
  <c r="G641" i="1"/>
  <c r="G105" i="1"/>
  <c r="H105" i="1"/>
  <c r="J105" i="1"/>
  <c r="E105" i="1"/>
  <c r="I95" i="1"/>
  <c r="F95" i="1"/>
  <c r="I640" i="1" l="1"/>
  <c r="F640" i="1"/>
  <c r="I639" i="1"/>
  <c r="F639" i="1"/>
  <c r="I579" i="1"/>
  <c r="F579" i="1"/>
  <c r="I541" i="1"/>
  <c r="F541" i="1"/>
  <c r="I475" i="1"/>
  <c r="F475" i="1"/>
  <c r="I462" i="1"/>
  <c r="F462" i="1"/>
  <c r="F139" i="1"/>
  <c r="I139" i="1"/>
  <c r="J72" i="1"/>
  <c r="H72" i="1"/>
  <c r="G72" i="1"/>
  <c r="E72" i="1"/>
  <c r="I71" i="1"/>
  <c r="I72" i="1" s="1"/>
  <c r="F71" i="1"/>
  <c r="F72" i="1" s="1"/>
  <c r="I67" i="1"/>
  <c r="F67" i="1"/>
  <c r="I66" i="1"/>
  <c r="F66" i="1"/>
  <c r="J68" i="1"/>
  <c r="H68" i="1"/>
  <c r="G68" i="1"/>
  <c r="E68" i="1"/>
  <c r="I62" i="1"/>
  <c r="I63" i="1" s="1"/>
  <c r="F62" i="1"/>
  <c r="F63" i="1" s="1"/>
  <c r="J63" i="1"/>
  <c r="H63" i="1"/>
  <c r="G63" i="1"/>
  <c r="E63" i="1"/>
  <c r="I68" i="1" l="1"/>
  <c r="F68" i="1"/>
  <c r="J747" i="1"/>
  <c r="H747" i="1"/>
  <c r="G747" i="1"/>
  <c r="E747" i="1"/>
  <c r="F746" i="1"/>
  <c r="I741" i="1"/>
  <c r="F741" i="1"/>
  <c r="I738" i="1"/>
  <c r="F738" i="1"/>
  <c r="I736" i="1"/>
  <c r="F736" i="1"/>
  <c r="I735" i="1"/>
  <c r="F735" i="1"/>
  <c r="I734" i="1"/>
  <c r="F734" i="1"/>
  <c r="I733" i="1"/>
  <c r="F733" i="1"/>
  <c r="I732" i="1"/>
  <c r="F732" i="1"/>
  <c r="I731" i="1"/>
  <c r="F731" i="1"/>
  <c r="I730" i="1"/>
  <c r="F730" i="1"/>
  <c r="I729" i="1"/>
  <c r="F729" i="1"/>
  <c r="I728" i="1"/>
  <c r="F728" i="1"/>
  <c r="I739" i="1"/>
  <c r="F739" i="1"/>
  <c r="I727" i="1"/>
  <c r="F727" i="1"/>
  <c r="I740" i="1"/>
  <c r="F740" i="1"/>
  <c r="I737" i="1"/>
  <c r="F737" i="1"/>
  <c r="I745" i="1"/>
  <c r="F745" i="1"/>
  <c r="I744" i="1"/>
  <c r="F744" i="1"/>
  <c r="I743" i="1"/>
  <c r="F743" i="1"/>
  <c r="I742" i="1"/>
  <c r="F742" i="1"/>
  <c r="I726" i="1"/>
  <c r="F726" i="1"/>
  <c r="J722" i="1"/>
  <c r="H722" i="1"/>
  <c r="G722" i="1"/>
  <c r="E722" i="1"/>
  <c r="I721" i="1"/>
  <c r="F721" i="1"/>
  <c r="I720" i="1"/>
  <c r="F720" i="1"/>
  <c r="I719" i="1"/>
  <c r="F719" i="1"/>
  <c r="I718" i="1"/>
  <c r="F718" i="1"/>
  <c r="I717" i="1"/>
  <c r="F717" i="1"/>
  <c r="I716" i="1"/>
  <c r="F716" i="1"/>
  <c r="J711" i="1"/>
  <c r="J723" i="1" s="1"/>
  <c r="H711" i="1"/>
  <c r="H723" i="1" s="1"/>
  <c r="G711" i="1"/>
  <c r="G723" i="1" s="1"/>
  <c r="I710" i="1"/>
  <c r="F710" i="1"/>
  <c r="I709" i="1"/>
  <c r="F709" i="1"/>
  <c r="I708" i="1"/>
  <c r="F708" i="1"/>
  <c r="I707" i="1"/>
  <c r="F707" i="1"/>
  <c r="I706" i="1"/>
  <c r="F706" i="1"/>
  <c r="I705" i="1"/>
  <c r="F705" i="1"/>
  <c r="I704" i="1"/>
  <c r="F704" i="1"/>
  <c r="I703" i="1"/>
  <c r="F703" i="1"/>
  <c r="I702" i="1"/>
  <c r="F702" i="1"/>
  <c r="I701" i="1"/>
  <c r="F701" i="1"/>
  <c r="I700" i="1"/>
  <c r="F700" i="1"/>
  <c r="I699" i="1"/>
  <c r="F699" i="1"/>
  <c r="I698" i="1"/>
  <c r="F698" i="1"/>
  <c r="I697" i="1"/>
  <c r="F697" i="1"/>
  <c r="I696" i="1"/>
  <c r="F696" i="1"/>
  <c r="I695" i="1"/>
  <c r="F695" i="1"/>
  <c r="I694" i="1"/>
  <c r="F694" i="1"/>
  <c r="I693" i="1"/>
  <c r="I711" i="1" s="1"/>
  <c r="F693" i="1"/>
  <c r="J688" i="1"/>
  <c r="H688" i="1"/>
  <c r="G688" i="1"/>
  <c r="E688" i="1"/>
  <c r="I687" i="1"/>
  <c r="F687" i="1"/>
  <c r="I686" i="1"/>
  <c r="F686" i="1"/>
  <c r="I685" i="1"/>
  <c r="F685" i="1"/>
  <c r="I684" i="1"/>
  <c r="F684" i="1"/>
  <c r="I683" i="1"/>
  <c r="F683" i="1"/>
  <c r="I682" i="1"/>
  <c r="F682" i="1"/>
  <c r="I681" i="1"/>
  <c r="F681" i="1"/>
  <c r="I680" i="1"/>
  <c r="F680" i="1"/>
  <c r="I679" i="1"/>
  <c r="F679" i="1"/>
  <c r="I678" i="1"/>
  <c r="F678" i="1"/>
  <c r="I677" i="1"/>
  <c r="F677" i="1"/>
  <c r="I676" i="1"/>
  <c r="F676" i="1"/>
  <c r="I675" i="1"/>
  <c r="F675" i="1"/>
  <c r="I674" i="1"/>
  <c r="F674" i="1"/>
  <c r="I673" i="1"/>
  <c r="F673" i="1"/>
  <c r="I672" i="1"/>
  <c r="F672" i="1"/>
  <c r="I671" i="1"/>
  <c r="F671" i="1"/>
  <c r="I670" i="1"/>
  <c r="F670" i="1"/>
  <c r="I669" i="1"/>
  <c r="F669" i="1"/>
  <c r="I668" i="1"/>
  <c r="F668" i="1"/>
  <c r="I667" i="1"/>
  <c r="F667" i="1"/>
  <c r="I666" i="1"/>
  <c r="F666" i="1"/>
  <c r="I665" i="1"/>
  <c r="F665" i="1"/>
  <c r="I664" i="1"/>
  <c r="F664" i="1"/>
  <c r="I663" i="1"/>
  <c r="F663" i="1"/>
  <c r="I662" i="1"/>
  <c r="F662" i="1"/>
  <c r="I661" i="1"/>
  <c r="F661" i="1"/>
  <c r="J658" i="1"/>
  <c r="J689" i="1" s="1"/>
  <c r="H658" i="1"/>
  <c r="G658" i="1"/>
  <c r="I657" i="1"/>
  <c r="F657" i="1"/>
  <c r="I656" i="1"/>
  <c r="F656" i="1"/>
  <c r="I655" i="1"/>
  <c r="F655" i="1"/>
  <c r="I654" i="1"/>
  <c r="F654" i="1"/>
  <c r="I653" i="1"/>
  <c r="F653" i="1"/>
  <c r="I652" i="1"/>
  <c r="F652" i="1"/>
  <c r="I651" i="1"/>
  <c r="F651" i="1"/>
  <c r="I650" i="1"/>
  <c r="F650" i="1"/>
  <c r="I649" i="1"/>
  <c r="F649" i="1"/>
  <c r="I648" i="1"/>
  <c r="F648" i="1"/>
  <c r="I647" i="1"/>
  <c r="F647" i="1"/>
  <c r="E658" i="1"/>
  <c r="E689" i="1" s="1"/>
  <c r="I646" i="1"/>
  <c r="F646" i="1"/>
  <c r="I638" i="1"/>
  <c r="F638" i="1"/>
  <c r="I637" i="1"/>
  <c r="F637" i="1"/>
  <c r="I636" i="1"/>
  <c r="F636" i="1"/>
  <c r="I635" i="1"/>
  <c r="F635" i="1"/>
  <c r="I634" i="1"/>
  <c r="F634" i="1"/>
  <c r="I633" i="1"/>
  <c r="F633" i="1"/>
  <c r="J630" i="1"/>
  <c r="H630" i="1"/>
  <c r="G630" i="1"/>
  <c r="E630" i="1"/>
  <c r="I629" i="1"/>
  <c r="F629" i="1"/>
  <c r="I628" i="1"/>
  <c r="F628" i="1"/>
  <c r="I627" i="1"/>
  <c r="F627" i="1"/>
  <c r="I626" i="1"/>
  <c r="F626" i="1"/>
  <c r="I625" i="1"/>
  <c r="F625" i="1"/>
  <c r="I624" i="1"/>
  <c r="F624" i="1"/>
  <c r="J621" i="1"/>
  <c r="H621" i="1"/>
  <c r="G621" i="1"/>
  <c r="E621" i="1"/>
  <c r="I620" i="1"/>
  <c r="F620" i="1"/>
  <c r="I619" i="1"/>
  <c r="F619" i="1"/>
  <c r="I618" i="1"/>
  <c r="F618" i="1"/>
  <c r="I617" i="1"/>
  <c r="F617" i="1"/>
  <c r="J614" i="1"/>
  <c r="H614" i="1"/>
  <c r="G614" i="1"/>
  <c r="E614" i="1"/>
  <c r="I613" i="1"/>
  <c r="F613" i="1"/>
  <c r="I612" i="1"/>
  <c r="F612" i="1"/>
  <c r="I611" i="1"/>
  <c r="F611" i="1"/>
  <c r="I610" i="1"/>
  <c r="F610" i="1"/>
  <c r="J607" i="1"/>
  <c r="H607" i="1"/>
  <c r="G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9" i="1"/>
  <c r="F599" i="1"/>
  <c r="J596" i="1"/>
  <c r="H596" i="1"/>
  <c r="G596" i="1"/>
  <c r="E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J582" i="1"/>
  <c r="H582" i="1"/>
  <c r="G582" i="1"/>
  <c r="I581" i="1"/>
  <c r="F581" i="1"/>
  <c r="I580" i="1"/>
  <c r="F580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70" i="1"/>
  <c r="F570" i="1"/>
  <c r="I569" i="1"/>
  <c r="F569" i="1"/>
  <c r="I568" i="1"/>
  <c r="F568" i="1"/>
  <c r="I567" i="1"/>
  <c r="F567" i="1"/>
  <c r="I566" i="1"/>
  <c r="F566" i="1"/>
  <c r="I565" i="1"/>
  <c r="E582" i="1"/>
  <c r="I564" i="1"/>
  <c r="F564" i="1"/>
  <c r="H561" i="1"/>
  <c r="G561" i="1"/>
  <c r="E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2" i="1"/>
  <c r="F512" i="1"/>
  <c r="I511" i="1"/>
  <c r="F511" i="1"/>
  <c r="I510" i="1"/>
  <c r="F510" i="1"/>
  <c r="I509" i="1"/>
  <c r="F509" i="1"/>
  <c r="I508" i="1"/>
  <c r="F508" i="1"/>
  <c r="J561" i="1"/>
  <c r="I507" i="1"/>
  <c r="F507" i="1"/>
  <c r="I506" i="1"/>
  <c r="F506" i="1"/>
  <c r="J501" i="1"/>
  <c r="H501" i="1"/>
  <c r="G501" i="1"/>
  <c r="E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J486" i="1"/>
  <c r="H486" i="1"/>
  <c r="G486" i="1"/>
  <c r="E486" i="1"/>
  <c r="I485" i="1"/>
  <c r="F485" i="1"/>
  <c r="I484" i="1"/>
  <c r="F484" i="1"/>
  <c r="I483" i="1"/>
  <c r="F483" i="1"/>
  <c r="I482" i="1"/>
  <c r="F482" i="1"/>
  <c r="J479" i="1"/>
  <c r="J502" i="1" s="1"/>
  <c r="H479" i="1"/>
  <c r="H502" i="1" s="1"/>
  <c r="G479" i="1"/>
  <c r="I478" i="1"/>
  <c r="F478" i="1"/>
  <c r="I477" i="1"/>
  <c r="F477" i="1"/>
  <c r="I476" i="1"/>
  <c r="F476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4" i="1"/>
  <c r="F454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E479" i="1"/>
  <c r="I444" i="1"/>
  <c r="F444" i="1"/>
  <c r="J439" i="1"/>
  <c r="H439" i="1"/>
  <c r="G439" i="1"/>
  <c r="E439" i="1"/>
  <c r="I438" i="1"/>
  <c r="F438" i="1"/>
  <c r="I437" i="1"/>
  <c r="F437" i="1"/>
  <c r="I436" i="1"/>
  <c r="F436" i="1"/>
  <c r="J433" i="1"/>
  <c r="H433" i="1"/>
  <c r="G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5" i="1"/>
  <c r="F425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E433" i="1"/>
  <c r="I408" i="1"/>
  <c r="F408" i="1"/>
  <c r="J405" i="1"/>
  <c r="H405" i="1"/>
  <c r="G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97" i="1"/>
  <c r="F397" i="1"/>
  <c r="I396" i="1"/>
  <c r="F396" i="1"/>
  <c r="I395" i="1"/>
  <c r="F395" i="1"/>
  <c r="I394" i="1"/>
  <c r="F394" i="1"/>
  <c r="I393" i="1"/>
  <c r="F393" i="1"/>
  <c r="E405" i="1"/>
  <c r="I392" i="1"/>
  <c r="F392" i="1"/>
  <c r="J389" i="1"/>
  <c r="H389" i="1"/>
  <c r="G389" i="1"/>
  <c r="E389" i="1"/>
  <c r="I388" i="1"/>
  <c r="F388" i="1"/>
  <c r="I387" i="1"/>
  <c r="F387" i="1"/>
  <c r="I386" i="1"/>
  <c r="F386" i="1"/>
  <c r="I385" i="1"/>
  <c r="F385" i="1"/>
  <c r="J382" i="1"/>
  <c r="H382" i="1"/>
  <c r="G382" i="1"/>
  <c r="E382" i="1"/>
  <c r="I381" i="1"/>
  <c r="F381" i="1"/>
  <c r="I380" i="1"/>
  <c r="F380" i="1"/>
  <c r="I379" i="1"/>
  <c r="F379" i="1"/>
  <c r="I378" i="1"/>
  <c r="F378" i="1"/>
  <c r="I377" i="1"/>
  <c r="F377" i="1"/>
  <c r="I376" i="1"/>
  <c r="F376" i="1"/>
  <c r="I375" i="1"/>
  <c r="F375" i="1"/>
  <c r="I374" i="1"/>
  <c r="F374" i="1"/>
  <c r="I373" i="1"/>
  <c r="F373" i="1"/>
  <c r="I372" i="1"/>
  <c r="F372" i="1"/>
  <c r="I371" i="1"/>
  <c r="F371" i="1"/>
  <c r="I370" i="1"/>
  <c r="F370" i="1"/>
  <c r="J365" i="1"/>
  <c r="H365" i="1"/>
  <c r="G365" i="1"/>
  <c r="E365" i="1"/>
  <c r="I364" i="1"/>
  <c r="F364" i="1"/>
  <c r="I363" i="1"/>
  <c r="F363" i="1"/>
  <c r="I362" i="1"/>
  <c r="F362" i="1"/>
  <c r="I361" i="1"/>
  <c r="F361" i="1"/>
  <c r="I360" i="1"/>
  <c r="F360" i="1"/>
  <c r="J355" i="1"/>
  <c r="H355" i="1"/>
  <c r="G355" i="1"/>
  <c r="E355" i="1"/>
  <c r="I354" i="1"/>
  <c r="F354" i="1"/>
  <c r="I353" i="1"/>
  <c r="F353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J342" i="1"/>
  <c r="H342" i="1"/>
  <c r="G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I335" i="1"/>
  <c r="F335" i="1"/>
  <c r="I334" i="1"/>
  <c r="F334" i="1"/>
  <c r="I333" i="1"/>
  <c r="F333" i="1"/>
  <c r="I332" i="1"/>
  <c r="F332" i="1"/>
  <c r="I331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20" i="1"/>
  <c r="F320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I302" i="1"/>
  <c r="F302" i="1"/>
  <c r="I301" i="1"/>
  <c r="F301" i="1"/>
  <c r="I300" i="1"/>
  <c r="F300" i="1"/>
  <c r="I299" i="1"/>
  <c r="F299" i="1"/>
  <c r="I298" i="1"/>
  <c r="E342" i="1"/>
  <c r="I297" i="1"/>
  <c r="F297" i="1"/>
  <c r="I296" i="1"/>
  <c r="F296" i="1"/>
  <c r="I295" i="1"/>
  <c r="F295" i="1"/>
  <c r="J292" i="1"/>
  <c r="H292" i="1"/>
  <c r="G292" i="1"/>
  <c r="E292" i="1"/>
  <c r="I291" i="1"/>
  <c r="F291" i="1"/>
  <c r="I290" i="1"/>
  <c r="F290" i="1"/>
  <c r="I289" i="1"/>
  <c r="F289" i="1"/>
  <c r="J286" i="1"/>
  <c r="H286" i="1"/>
  <c r="G286" i="1"/>
  <c r="I285" i="1"/>
  <c r="F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F278" i="1"/>
  <c r="I277" i="1"/>
  <c r="E286" i="1"/>
  <c r="I276" i="1"/>
  <c r="F276" i="1"/>
  <c r="I275" i="1"/>
  <c r="F275" i="1"/>
  <c r="I274" i="1"/>
  <c r="F274" i="1"/>
  <c r="I273" i="1"/>
  <c r="F273" i="1"/>
  <c r="I272" i="1"/>
  <c r="F272" i="1"/>
  <c r="I271" i="1"/>
  <c r="F271" i="1"/>
  <c r="I270" i="1"/>
  <c r="F270" i="1"/>
  <c r="I269" i="1"/>
  <c r="F269" i="1"/>
  <c r="I268" i="1"/>
  <c r="F268" i="1"/>
  <c r="I267" i="1"/>
  <c r="F267" i="1"/>
  <c r="I266" i="1"/>
  <c r="F266" i="1"/>
  <c r="J263" i="1"/>
  <c r="H263" i="1"/>
  <c r="G263" i="1"/>
  <c r="E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J252" i="1"/>
  <c r="H252" i="1"/>
  <c r="G252" i="1"/>
  <c r="E252" i="1"/>
  <c r="I251" i="1"/>
  <c r="F251" i="1"/>
  <c r="I250" i="1"/>
  <c r="F250" i="1"/>
  <c r="I249" i="1"/>
  <c r="F249" i="1"/>
  <c r="J246" i="1"/>
  <c r="H246" i="1"/>
  <c r="G246" i="1"/>
  <c r="E246" i="1"/>
  <c r="I245" i="1"/>
  <c r="F245" i="1"/>
  <c r="I244" i="1"/>
  <c r="F244" i="1"/>
  <c r="I243" i="1"/>
  <c r="F243" i="1"/>
  <c r="I242" i="1"/>
  <c r="F242" i="1"/>
  <c r="J239" i="1"/>
  <c r="H239" i="1"/>
  <c r="G239" i="1"/>
  <c r="E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2" i="1"/>
  <c r="F222" i="1"/>
  <c r="I221" i="1"/>
  <c r="F221" i="1"/>
  <c r="I220" i="1"/>
  <c r="F220" i="1"/>
  <c r="I219" i="1"/>
  <c r="F219" i="1"/>
  <c r="I218" i="1"/>
  <c r="F218" i="1"/>
  <c r="I217" i="1"/>
  <c r="F217" i="1"/>
  <c r="J214" i="1"/>
  <c r="H214" i="1"/>
  <c r="G214" i="1"/>
  <c r="E214" i="1"/>
  <c r="I213" i="1"/>
  <c r="F213" i="1"/>
  <c r="I212" i="1"/>
  <c r="F212" i="1"/>
  <c r="I211" i="1"/>
  <c r="F211" i="1"/>
  <c r="J208" i="1"/>
  <c r="H208" i="1"/>
  <c r="G208" i="1"/>
  <c r="I207" i="1"/>
  <c r="F207" i="1"/>
  <c r="I206" i="1"/>
  <c r="F206" i="1"/>
  <c r="I205" i="1"/>
  <c r="F205" i="1"/>
  <c r="I204" i="1"/>
  <c r="F204" i="1"/>
  <c r="I203" i="1"/>
  <c r="F203" i="1"/>
  <c r="J200" i="1"/>
  <c r="H200" i="1"/>
  <c r="G200" i="1"/>
  <c r="E200" i="1"/>
  <c r="I199" i="1"/>
  <c r="F199" i="1"/>
  <c r="I198" i="1"/>
  <c r="F198" i="1"/>
  <c r="J195" i="1"/>
  <c r="H195" i="1"/>
  <c r="G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E195" i="1"/>
  <c r="I176" i="1"/>
  <c r="F176" i="1"/>
  <c r="J171" i="1"/>
  <c r="H171" i="1"/>
  <c r="G171" i="1"/>
  <c r="E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J158" i="1"/>
  <c r="H158" i="1"/>
  <c r="G158" i="1"/>
  <c r="E158" i="1"/>
  <c r="I157" i="1"/>
  <c r="F157" i="1"/>
  <c r="I156" i="1"/>
  <c r="F156" i="1"/>
  <c r="I155" i="1"/>
  <c r="F155" i="1"/>
  <c r="J152" i="1"/>
  <c r="H152" i="1"/>
  <c r="G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8" i="1"/>
  <c r="F138" i="1"/>
  <c r="I137" i="1"/>
  <c r="F137" i="1"/>
  <c r="I136" i="1"/>
  <c r="F136" i="1"/>
  <c r="J133" i="1"/>
  <c r="H133" i="1"/>
  <c r="G133" i="1"/>
  <c r="E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J124" i="1"/>
  <c r="H124" i="1"/>
  <c r="G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E124" i="1"/>
  <c r="I108" i="1"/>
  <c r="F108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J92" i="1"/>
  <c r="H92" i="1"/>
  <c r="G92" i="1"/>
  <c r="E92" i="1"/>
  <c r="I91" i="1"/>
  <c r="F91" i="1"/>
  <c r="I90" i="1"/>
  <c r="F90" i="1"/>
  <c r="I89" i="1"/>
  <c r="F89" i="1"/>
  <c r="I88" i="1"/>
  <c r="F88" i="1"/>
  <c r="J85" i="1"/>
  <c r="H85" i="1"/>
  <c r="G85" i="1"/>
  <c r="E85" i="1"/>
  <c r="I84" i="1"/>
  <c r="F84" i="1"/>
  <c r="I83" i="1"/>
  <c r="F83" i="1"/>
  <c r="I82" i="1"/>
  <c r="F82" i="1"/>
  <c r="I81" i="1"/>
  <c r="F81" i="1"/>
  <c r="J78" i="1"/>
  <c r="H78" i="1"/>
  <c r="G78" i="1"/>
  <c r="E78" i="1"/>
  <c r="I77" i="1"/>
  <c r="F77" i="1"/>
  <c r="I76" i="1"/>
  <c r="F76" i="1"/>
  <c r="I75" i="1"/>
  <c r="F75" i="1"/>
  <c r="J59" i="1"/>
  <c r="H59" i="1"/>
  <c r="G59" i="1"/>
  <c r="E59" i="1"/>
  <c r="I58" i="1"/>
  <c r="F58" i="1"/>
  <c r="I57" i="1"/>
  <c r="F57" i="1"/>
  <c r="I56" i="1"/>
  <c r="F56" i="1"/>
  <c r="J53" i="1"/>
  <c r="H53" i="1"/>
  <c r="G53" i="1"/>
  <c r="I52" i="1"/>
  <c r="F52" i="1"/>
  <c r="I51" i="1"/>
  <c r="F51" i="1"/>
  <c r="I50" i="1"/>
  <c r="E53" i="1"/>
  <c r="I49" i="1"/>
  <c r="F49" i="1"/>
  <c r="J46" i="1"/>
  <c r="H46" i="1"/>
  <c r="G46" i="1"/>
  <c r="E46" i="1"/>
  <c r="I45" i="1"/>
  <c r="F45" i="1"/>
  <c r="I44" i="1"/>
  <c r="F44" i="1"/>
  <c r="I43" i="1"/>
  <c r="F43" i="1"/>
  <c r="I42" i="1"/>
  <c r="F42" i="1"/>
  <c r="I41" i="1"/>
  <c r="F41" i="1"/>
  <c r="J36" i="1"/>
  <c r="H36" i="1"/>
  <c r="G36" i="1"/>
  <c r="E36" i="1"/>
  <c r="I35" i="1"/>
  <c r="F35" i="1"/>
  <c r="I34" i="1"/>
  <c r="F34" i="1"/>
  <c r="J31" i="1"/>
  <c r="H31" i="1"/>
  <c r="G31" i="1"/>
  <c r="E31" i="1"/>
  <c r="I30" i="1"/>
  <c r="F30" i="1"/>
  <c r="I29" i="1"/>
  <c r="F29" i="1"/>
  <c r="J26" i="1"/>
  <c r="H26" i="1"/>
  <c r="G26" i="1"/>
  <c r="E26" i="1"/>
  <c r="I25" i="1"/>
  <c r="F25" i="1"/>
  <c r="I24" i="1"/>
  <c r="F24" i="1"/>
  <c r="I23" i="1"/>
  <c r="F23" i="1"/>
  <c r="J20" i="1"/>
  <c r="H20" i="1"/>
  <c r="G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641" i="1" l="1"/>
  <c r="I641" i="1"/>
  <c r="F105" i="1"/>
  <c r="I105" i="1"/>
  <c r="I621" i="1"/>
  <c r="F596" i="1"/>
  <c r="H689" i="1"/>
  <c r="E502" i="1"/>
  <c r="I208" i="1"/>
  <c r="I46" i="1"/>
  <c r="I292" i="1"/>
  <c r="G642" i="1"/>
  <c r="H37" i="1"/>
  <c r="F46" i="1"/>
  <c r="I405" i="1"/>
  <c r="F486" i="1"/>
  <c r="G502" i="1"/>
  <c r="I596" i="1"/>
  <c r="I78" i="1"/>
  <c r="I124" i="1"/>
  <c r="I158" i="1"/>
  <c r="H253" i="1"/>
  <c r="I263" i="1"/>
  <c r="I382" i="1"/>
  <c r="G440" i="1"/>
  <c r="I389" i="1"/>
  <c r="H642" i="1"/>
  <c r="I630" i="1"/>
  <c r="G689" i="1"/>
  <c r="I688" i="1"/>
  <c r="G37" i="1"/>
  <c r="I26" i="1"/>
  <c r="J253" i="1"/>
  <c r="I200" i="1"/>
  <c r="F36" i="1"/>
  <c r="J37" i="1"/>
  <c r="I36" i="1"/>
  <c r="F200" i="1"/>
  <c r="I342" i="1"/>
  <c r="F355" i="1"/>
  <c r="F365" i="1"/>
  <c r="H440" i="1"/>
  <c r="J172" i="1"/>
  <c r="H172" i="1"/>
  <c r="F78" i="1"/>
  <c r="F85" i="1"/>
  <c r="I133" i="1"/>
  <c r="F158" i="1"/>
  <c r="G253" i="1"/>
  <c r="F208" i="1"/>
  <c r="I239" i="1"/>
  <c r="J366" i="1"/>
  <c r="I286" i="1"/>
  <c r="F292" i="1"/>
  <c r="J440" i="1"/>
  <c r="F439" i="1"/>
  <c r="J642" i="1"/>
  <c r="G172" i="1"/>
  <c r="E366" i="1"/>
  <c r="E440" i="1"/>
  <c r="I747" i="1"/>
  <c r="F722" i="1"/>
  <c r="I722" i="1"/>
  <c r="I723" i="1" s="1"/>
  <c r="F688" i="1"/>
  <c r="I658" i="1"/>
  <c r="I614" i="1"/>
  <c r="I607" i="1"/>
  <c r="I582" i="1"/>
  <c r="I561" i="1"/>
  <c r="I501" i="1"/>
  <c r="I486" i="1"/>
  <c r="I479" i="1"/>
  <c r="I439" i="1"/>
  <c r="I433" i="1"/>
  <c r="F389" i="1"/>
  <c r="F382" i="1"/>
  <c r="I365" i="1"/>
  <c r="I355" i="1"/>
  <c r="G366" i="1"/>
  <c r="H366" i="1"/>
  <c r="F263" i="1"/>
  <c r="F252" i="1"/>
  <c r="I252" i="1"/>
  <c r="I246" i="1"/>
  <c r="F246" i="1"/>
  <c r="F239" i="1"/>
  <c r="I214" i="1"/>
  <c r="I195" i="1"/>
  <c r="F171" i="1"/>
  <c r="I171" i="1"/>
  <c r="I152" i="1"/>
  <c r="F133" i="1"/>
  <c r="F92" i="1"/>
  <c r="I92" i="1"/>
  <c r="I85" i="1"/>
  <c r="I59" i="1"/>
  <c r="I53" i="1"/>
  <c r="I31" i="1"/>
  <c r="F658" i="1"/>
  <c r="F630" i="1"/>
  <c r="F621" i="1"/>
  <c r="F614" i="1"/>
  <c r="F561" i="1"/>
  <c r="F405" i="1"/>
  <c r="F214" i="1"/>
  <c r="F59" i="1"/>
  <c r="F31" i="1"/>
  <c r="F26" i="1"/>
  <c r="I20" i="1"/>
  <c r="F20" i="1"/>
  <c r="F152" i="1"/>
  <c r="F607" i="1"/>
  <c r="F711" i="1"/>
  <c r="F747" i="1"/>
  <c r="F501" i="1"/>
  <c r="E20" i="1"/>
  <c r="E37" i="1" s="1"/>
  <c r="E607" i="1"/>
  <c r="E642" i="1" s="1"/>
  <c r="F50" i="1"/>
  <c r="F53" i="1" s="1"/>
  <c r="E152" i="1"/>
  <c r="E172" i="1" s="1"/>
  <c r="E208" i="1"/>
  <c r="E253" i="1" s="1"/>
  <c r="F277" i="1"/>
  <c r="F286" i="1" s="1"/>
  <c r="F298" i="1"/>
  <c r="F342" i="1" s="1"/>
  <c r="F565" i="1"/>
  <c r="F582" i="1" s="1"/>
  <c r="E711" i="1"/>
  <c r="E723" i="1" s="1"/>
  <c r="F109" i="1"/>
  <c r="F124" i="1" s="1"/>
  <c r="F177" i="1"/>
  <c r="F195" i="1" s="1"/>
  <c r="F445" i="1"/>
  <c r="F479" i="1" s="1"/>
  <c r="F409" i="1"/>
  <c r="F433" i="1" s="1"/>
  <c r="I689" i="1" l="1"/>
  <c r="F723" i="1"/>
  <c r="I502" i="1"/>
  <c r="J748" i="1"/>
  <c r="J752" i="1" s="1"/>
  <c r="G748" i="1"/>
  <c r="G752" i="1" s="1"/>
  <c r="I253" i="1"/>
  <c r="I366" i="1"/>
  <c r="I440" i="1"/>
  <c r="F689" i="1"/>
  <c r="H748" i="1"/>
  <c r="H752" i="1" s="1"/>
  <c r="I642" i="1"/>
  <c r="F440" i="1"/>
  <c r="F253" i="1"/>
  <c r="I172" i="1"/>
  <c r="I37" i="1"/>
  <c r="F642" i="1"/>
  <c r="F366" i="1"/>
  <c r="F37" i="1"/>
  <c r="F172" i="1"/>
  <c r="E748" i="1"/>
  <c r="E752" i="1" s="1"/>
  <c r="F502" i="1"/>
  <c r="I748" i="1" l="1"/>
  <c r="I752" i="1" s="1"/>
  <c r="F748" i="1"/>
</calcChain>
</file>

<file path=xl/sharedStrings.xml><?xml version="1.0" encoding="utf-8"?>
<sst xmlns="http://schemas.openxmlformats.org/spreadsheetml/2006/main" count="761" uniqueCount="500">
  <si>
    <t>EDUC. AID-BLIND &amp; VISUALLY HANDICAPPED CHILDREN</t>
  </si>
  <si>
    <t>SPECIAL TRAINING FOR THE DEAF AND BLIND</t>
  </si>
  <si>
    <t>VOCATIONAL REHABILITATION-DISABLED</t>
  </si>
  <si>
    <t>VOCATIONAL REHABILITATION-BLIND</t>
  </si>
  <si>
    <t>NEIGHBORHOOD YOUTH CENTER</t>
  </si>
  <si>
    <t>CHILD CARE SERVICES</t>
  </si>
  <si>
    <t>EVENSTART</t>
  </si>
  <si>
    <t>SCHOOL READINESS QUALITY ENHANCEMENT</t>
  </si>
  <si>
    <t>RETIREES HEALTH SERVICE COST</t>
  </si>
  <si>
    <t>MUNICIPAL RETIREES HEALTH INSURANCE COST</t>
  </si>
  <si>
    <t>BOARD OF REGENTS FOR HIGHER EDUCATION</t>
  </si>
  <si>
    <t>COMMUNITY TECHNICAL COLLEGE SYSTEM</t>
  </si>
  <si>
    <t>BOARD OF REGENTS</t>
  </si>
  <si>
    <t>DIFFERENTIAL RESPONSE SYSTEM</t>
  </si>
  <si>
    <t>LEGAL AID</t>
  </si>
  <si>
    <t>CRIMINAL JUSTICE INFORMATION SYSTEM</t>
  </si>
  <si>
    <t>JUDGES &amp; COMPENSATION COMMISSIONERS RETIREMENT</t>
  </si>
  <si>
    <t xml:space="preserve">EMERGENCY SPILL RESPONSE </t>
  </si>
  <si>
    <t>SOLID WASTE MANAGEMENT</t>
  </si>
  <si>
    <t>UNDERGROUND STORAGE TANK</t>
  </si>
  <si>
    <t>ENVIRONMENTAL CONSERVATION</t>
  </si>
  <si>
    <t>ENVIRONMENTAL QUALITY</t>
  </si>
  <si>
    <t>COMMUNITY PLANS FOR EARLY CHILDHOOD</t>
  </si>
  <si>
    <t>IMPROVING EARLY LITERACY</t>
  </si>
  <si>
    <t>CHILDREN OF INCARCERATED PARENTS</t>
  </si>
  <si>
    <t>VOLUNTEER SERVICES</t>
  </si>
  <si>
    <t>DEPARTMENT OF CHILDREN AND FAMILIES</t>
  </si>
  <si>
    <t>HEALTH ASSESSMENT AND CONSULTATION</t>
  </si>
  <si>
    <t>GRANTS FOR PSYCHIATRIC CLINICS FOR CHILDREN</t>
  </si>
  <si>
    <t>DAY TREATMENT CENTERS FOR CHILDREN</t>
  </si>
  <si>
    <t>CHILD ABUSE AND NEGLECT INTERVENTION</t>
  </si>
  <si>
    <t>COMMUNITY BASED PREVENTION PROGRAMS</t>
  </si>
  <si>
    <t>FAMILY VIOLENCE OUTREACH AND COUNSELING</t>
  </si>
  <si>
    <t>NO NEXUS SPECIAL EDUCATION</t>
  </si>
  <si>
    <t>FAMILY PRESERVATION SERVICES</t>
  </si>
  <si>
    <t>SUBSTANCE ABUSE TREATMENT</t>
  </si>
  <si>
    <t>CHILD WELFARE SUPPORT SERVICES</t>
  </si>
  <si>
    <t>BOARD AND CARE FOR CHILDREN - ADOPTION</t>
  </si>
  <si>
    <t>BOARD AND CARE FOR CHILDREN - FOSTER</t>
  </si>
  <si>
    <t>INDIVIDUALIZED FAMILY SUPPORTS</t>
  </si>
  <si>
    <t>COMMUNITY KIDCARE</t>
  </si>
  <si>
    <t>CHILDREN'S TRUST FUND</t>
  </si>
  <si>
    <t>JUDICIAL</t>
  </si>
  <si>
    <t>JUDICIAL DEPARTMENT</t>
  </si>
  <si>
    <t>ALTERNATIVE INCARCERATION PROGRAM</t>
  </si>
  <si>
    <t>JUSTICE EDUCATION CENTER, INC.</t>
  </si>
  <si>
    <t>JUVENILE ALTERNATIVE INCARCERATION</t>
  </si>
  <si>
    <t>JUVENILE JUSTICE CENTERS</t>
  </si>
  <si>
    <t>PUBLIC DEFENDER SERVICES COMMISSION</t>
  </si>
  <si>
    <t>NON-FUNCTIONAL</t>
  </si>
  <si>
    <t>DEBT SERVICE</t>
  </si>
  <si>
    <t>CHEFA DAY CARE SECURITY</t>
  </si>
  <si>
    <t>RESERVE FOR SALARY ADJUSTMENTS</t>
  </si>
  <si>
    <t>JUDICIAL REVIEW COUNCIL</t>
  </si>
  <si>
    <t>INTERSTATE ENVIRONMENTAL COMMISSION</t>
  </si>
  <si>
    <t>UNEMPLOYMENT COMPENSATION</t>
  </si>
  <si>
    <t>HIGHER EDUCATION ALTERNATIVE RETIREMENT SYSTEM</t>
  </si>
  <si>
    <t>PENSION AND RETIREMENTS - OTHER STATUTORY</t>
  </si>
  <si>
    <t>TUITION REIMBURSEMENT - TRAINING AND TRAVEL</t>
  </si>
  <si>
    <t>EMPLOYERS SOCIAL SECURITY TAX</t>
  </si>
  <si>
    <t>STATE EMPLOYEES HEALTH SERVICE COST</t>
  </si>
  <si>
    <t>INSURANCE RECOVERIES</t>
  </si>
  <si>
    <t>FLAG RESTORATION</t>
  </si>
  <si>
    <t>REIMBURSE TOWNS - TAX LOSS-STATE PROPERTY</t>
  </si>
  <si>
    <t>AMISTAD VESSEL</t>
  </si>
  <si>
    <t>NEW HAVEN ARTS COUNCIL</t>
  </si>
  <si>
    <t>BEARDSLEY ZOO</t>
  </si>
  <si>
    <t>TOURISM DISTRICTS</t>
  </si>
  <si>
    <t>GREATER HARTFORD ARTS COUNCIL</t>
  </si>
  <si>
    <t>MARITIME CENTER AUTHORITY</t>
  </si>
  <si>
    <t>AMISTAD COMMITTEE FOR THE FREEDOM TRAIL</t>
  </si>
  <si>
    <t>SUBSIDIZED ASSISTED LIVING DEMONSTRATION</t>
  </si>
  <si>
    <t>BEHAVIORAL HEALTH MEDICATIONS</t>
  </si>
  <si>
    <t>INFRASTRUCTURE COMMUNITY ACTION PROGRAM</t>
  </si>
  <si>
    <t>COMMUNITY SUPPORT SERVICES</t>
  </si>
  <si>
    <t>JUVENILE JUSTICE OUTREACH SERVICES</t>
  </si>
  <si>
    <t>COVENANT TO CARE</t>
  </si>
  <si>
    <t>STATE-WIDE MARKETING</t>
  </si>
  <si>
    <t>QUINEBAUG TOURISM</t>
  </si>
  <si>
    <t>EASTERN TOURISM</t>
  </si>
  <si>
    <t>MYSTIC AQUARIUM</t>
  </si>
  <si>
    <t>CENTRAL TOURISM</t>
  </si>
  <si>
    <t>AFTER SCHOOL PROGRAM`</t>
  </si>
  <si>
    <t>CONNECTICUT WRITING PROJECT</t>
  </si>
  <si>
    <t>CHARTER OAK STATE COLLEGE</t>
  </si>
  <si>
    <t>FAMILY SUPPORT SERVICES</t>
  </si>
  <si>
    <t>NEW ENGLAND BOARD OF HIGHER EDUCATION</t>
  </si>
  <si>
    <t>REIMBURSE PROPERTY TAX - DISABILITY EXEMPTION</t>
  </si>
  <si>
    <t>WILDLIFE DISEASE PREVENTION</t>
  </si>
  <si>
    <t>NEW HAVEN FESTIVAL OF ARTS AND IDEAS</t>
  </si>
  <si>
    <t>OFFICE OF THE CHIEF MEDICAL EXAMINER</t>
  </si>
  <si>
    <t>NEIGHBORHOOD CENTER</t>
  </si>
  <si>
    <t>STATEMENT OF APPROPRIATIONS AND EXPENDITURES</t>
  </si>
  <si>
    <t xml:space="preserve">    AGENCY TOTAL</t>
  </si>
  <si>
    <t xml:space="preserve">    TOTAL LEGISLATIVE</t>
  </si>
  <si>
    <t>AND INITIAL</t>
  </si>
  <si>
    <t>REGULATION AND PROTECTION</t>
  </si>
  <si>
    <t xml:space="preserve">    TOTAL GENERAL GOVERNMENT</t>
  </si>
  <si>
    <t xml:space="preserve">    TOTAL REGULATION AND PROTECTION</t>
  </si>
  <si>
    <t xml:space="preserve">    TOTAL CONSERVATION AND DEVELOPMENT</t>
  </si>
  <si>
    <t xml:space="preserve">    TOTAL HEALTH AND HOSPITALS</t>
  </si>
  <si>
    <t xml:space="preserve">    TOTAL HUMAN SERVICES</t>
  </si>
  <si>
    <t xml:space="preserve">    TOTAL EDUCATION, MUSEUMS, LIBRARIES</t>
  </si>
  <si>
    <t xml:space="preserve">    TOTAL CORRECTIONS</t>
  </si>
  <si>
    <t xml:space="preserve">    TOTAL JUDICIAL</t>
  </si>
  <si>
    <t xml:space="preserve">    TOTAL NON-FUNCTIONAL</t>
  </si>
  <si>
    <t xml:space="preserve">    TOTAL BUDGETED APPROPRIATIONS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</si>
  <si>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</si>
  <si>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</si>
  <si>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</si>
  <si>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</si>
  <si>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</si>
  <si>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</si>
  <si>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</si>
  <si>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LEGISLATIVE</t>
  </si>
  <si>
    <t>LEGISLATIVE MANAGEMENT</t>
  </si>
  <si>
    <t>PERSONAL SERVICES</t>
  </si>
  <si>
    <t>OTHER EXPENSES</t>
  </si>
  <si>
    <t>EQUIPMENT</t>
  </si>
  <si>
    <t>INTERIM SALARY/CAUCUS OFFICES</t>
  </si>
  <si>
    <t>INTERSTATE CONFERENCE FUND</t>
  </si>
  <si>
    <t>AUDITORS OF PUBLIC ACCOUNTS</t>
  </si>
  <si>
    <t>GENERAL GOVERNMENT</t>
  </si>
  <si>
    <t>GOVERNOR'S OFFICE</t>
  </si>
  <si>
    <t>NEW ENGLAND GOVERNORS' CONFERENCE</t>
  </si>
  <si>
    <t>NATIONAL GOVERNORS' ASSOCIATION</t>
  </si>
  <si>
    <t>SECRETARY OF THE STATE</t>
  </si>
  <si>
    <t>LIEUTENANT GOVERNOR'S OFFICE</t>
  </si>
  <si>
    <t>ELECTIONS ENFORCEMENT COMMISSION</t>
  </si>
  <si>
    <t>FREEDOM OF INFORMATION COMMISSION</t>
  </si>
  <si>
    <t>JUDICIAL SELECTION COMMISSION</t>
  </si>
  <si>
    <t>STATE TREASURER</t>
  </si>
  <si>
    <t>STATE COMPTROLLER</t>
  </si>
  <si>
    <t>GOVERNMENTAL ACCOUNTING STANDARDS BOARD</t>
  </si>
  <si>
    <t>DEPARTMENT OF REVENUE SERVICES</t>
  </si>
  <si>
    <t>COLLECTION AND LITIGATION CONTINGENCY FUND</t>
  </si>
  <si>
    <t>OFFICE OF POLICY AND MANAGEMENT</t>
  </si>
  <si>
    <t>AUTOMATED BUDGET SYSTEM &amp; DATA BASE LINK</t>
  </si>
  <si>
    <t>JUSTICE ASSISTANCE GRANTS</t>
  </si>
  <si>
    <t>TAX RELIEF FOR ELDERLY RENTERS</t>
  </si>
  <si>
    <t>DISTRESSED MUNICIPALITIES</t>
  </si>
  <si>
    <t>PROPERTY TAX RELIEF ELDERLY CIRCUIT BREAKER</t>
  </si>
  <si>
    <t>PROPERTY TAX RELIEF ELDERLY FREEZE PROGRAM</t>
  </si>
  <si>
    <t>PROPERTY TAX RELIEF FOR VETERANS</t>
  </si>
  <si>
    <t>CETC WORKFORCE</t>
  </si>
  <si>
    <t>JOBS FUNNEL PROJECTS</t>
  </si>
  <si>
    <t>DEPARTMENT OF ADMINISTRATIVE SERVICES</t>
  </si>
  <si>
    <t>LOSS CONTROL RISK MANAGEMENT</t>
  </si>
  <si>
    <t>QUALITY OF WORK-LIFE</t>
  </si>
  <si>
    <t>REFUNDS OF COLLECTIONS</t>
  </si>
  <si>
    <t>WORKERS' COMPENSATION ADMINISTRATOR</t>
  </si>
  <si>
    <t>MANAGEMENT SERVICES</t>
  </si>
  <si>
    <t>ATTORNEY GENERAL</t>
  </si>
  <si>
    <t>ADJUDICATED CLAIMS</t>
  </si>
  <si>
    <t>DIVISION OF CRIMINAL JUSTICE</t>
  </si>
  <si>
    <t>FORENSIC SEX EVIDENCE EXAMS</t>
  </si>
  <si>
    <t>WITNESS PROTECTION</t>
  </si>
  <si>
    <t>TRAINING AND EDUCATION</t>
  </si>
  <si>
    <t>EXPERT WITNESSES</t>
  </si>
  <si>
    <t>MEDICAID FRAUD CONTROL</t>
  </si>
  <si>
    <t>CRIMINAL JUSTICE COMMISSION</t>
  </si>
  <si>
    <t>STRESS REDUCTION</t>
  </si>
  <si>
    <t>FLEET PURCHASE</t>
  </si>
  <si>
    <t>WORKERS' COMPENSATION CLAIMS</t>
  </si>
  <si>
    <t>BOARD OF FIREARMS PERMIT EXAMINERS</t>
  </si>
  <si>
    <t>MILITARY DEPARTMENT</t>
  </si>
  <si>
    <t>DEPARTMENT OF CONSUMER PROTECTION</t>
  </si>
  <si>
    <t>WORKFORCE INVESTMENT ACT</t>
  </si>
  <si>
    <t>JOBS FIRST EMPLOYMENT SERVICES</t>
  </si>
  <si>
    <t>COMMISSION ON HUMAN RIGHTS AND OPPORTUNITIES</t>
  </si>
  <si>
    <t>MARTIN LUTHER KING, JR. COMMISSION</t>
  </si>
  <si>
    <t>PROTECTION AND ADVOCACY FOR PERSONS WITH DISABILITIES</t>
  </si>
  <si>
    <t>OFFICE OF THE CHILD ADVOCATE</t>
  </si>
  <si>
    <t>CHILD FATALITY REVIEW PANEL</t>
  </si>
  <si>
    <t>CONSERVATION AND DEVELOPMENT</t>
  </si>
  <si>
    <t>DEPARTMENT OF AGRICULTURE</t>
  </si>
  <si>
    <t>TUBERCULOSIS AND BRUCELLOSIS INDEMNITY</t>
  </si>
  <si>
    <t>WIC COUPON PROGRAM FOR FRESH PRODUCE</t>
  </si>
  <si>
    <t>MOSQUITO CONTROL</t>
  </si>
  <si>
    <t>STATE SUPERFUND SITE MAINTENANCE</t>
  </si>
  <si>
    <t>LABORATORY FEES</t>
  </si>
  <si>
    <t>DAM MAINTENANCE</t>
  </si>
  <si>
    <t>NORTHEAST INTERSTATE FOREST FIRE COMPACT</t>
  </si>
  <si>
    <t>THAMES RIVER VALLEY FLOOD CONTROL COMMISSION</t>
  </si>
  <si>
    <t>COUNCIL ON ENVIRONMENTAL QUALITY</t>
  </si>
  <si>
    <t>DEPARTMENT OF ECONOMIC AND COMMUNITY DEVELOPMENT</t>
  </si>
  <si>
    <t>ELDERLY RENTAL REGISTRY AND COUNSELORS</t>
  </si>
  <si>
    <t>CONGREGATE FACILITIES OPERATION COSTS</t>
  </si>
  <si>
    <t>HOUSING ASSISTANCE AND COUNSELING PROGRAM</t>
  </si>
  <si>
    <t>ELDERLY CONGREGATE RENT SUBSIDY</t>
  </si>
  <si>
    <t>TAX ABATEMENT</t>
  </si>
  <si>
    <t>HEALTH AND HOSPITALS</t>
  </si>
  <si>
    <t>DEPARTMENT OF PUBLIC HEALTH</t>
  </si>
  <si>
    <t>YOUNG PARENTS PROGRAM</t>
  </si>
  <si>
    <t>AIDS SERVICES</t>
  </si>
  <si>
    <t>COMMUNITY HEALTH SERVICES</t>
  </si>
  <si>
    <t>RAPE CRISIS</t>
  </si>
  <si>
    <t>GENETIC DISEASES PROGRAMS</t>
  </si>
  <si>
    <t>LOCAL AND DISTRICT DEPARTMENTS OF HEALTH</t>
  </si>
  <si>
    <t>SCHOOL BASED HEALTH CLINICS</t>
  </si>
  <si>
    <t>MEDICOLEGAL INVESTIGATIONS</t>
  </si>
  <si>
    <t>FAMILY SUPPORT GRANTS</t>
  </si>
  <si>
    <t>COOPERATIVE PLACEMENTS PROGRAM</t>
  </si>
  <si>
    <t>CLINICAL SERVICES</t>
  </si>
  <si>
    <t>RENT SUBSIDY PROGRAM</t>
  </si>
  <si>
    <t>EMPLOYMENT OPPORTUNITIES AND DAY SERVICES</t>
  </si>
  <si>
    <t>COMMUNITY RESIDENTIAL SERVICES</t>
  </si>
  <si>
    <t>DEPARTMENT OF MENTAL HEALTH AND ADDICTION SERVICES</t>
  </si>
  <si>
    <t>HOUSING SUPPORTS AND SERVICES</t>
  </si>
  <si>
    <t>MANAGED SERVICE SYSTEM</t>
  </si>
  <si>
    <t>LEGAL SERVICES</t>
  </si>
  <si>
    <t>CONNECTICUT MENTAL HEALTH CENTER</t>
  </si>
  <si>
    <t>PROFESSIONAL SERVICES</t>
  </si>
  <si>
    <t>GENERAL ASSISTANCE MANAGED CARE</t>
  </si>
  <si>
    <t>NURSING HOME SCREENING</t>
  </si>
  <si>
    <t>TBI COMMUNITY SERVICES</t>
  </si>
  <si>
    <t>JAIL DIVERSION</t>
  </si>
  <si>
    <t>GRANTS FOR SUBSTANCE ABUSE SERVICES</t>
  </si>
  <si>
    <t>GRANTS FOR MENTAL HEALTH SERVICES</t>
  </si>
  <si>
    <t>EMPLOYMENT OPPORTUNITIES</t>
  </si>
  <si>
    <t>PSYCHIATRIC SECURITY REVIEW BOARD</t>
  </si>
  <si>
    <t>HUMAN SERVICES</t>
  </si>
  <si>
    <t>DEPARTMENT OF SOCIAL SERVICES</t>
  </si>
  <si>
    <t>STATE FOOD STAMP SUPPLEMENT</t>
  </si>
  <si>
    <t>OLD AGE ASSISTANCE</t>
  </si>
  <si>
    <t>AID TO THE BLIND</t>
  </si>
  <si>
    <t>AID TO THE DISABLED</t>
  </si>
  <si>
    <t>TEMPORARY ASSISTANCE TO FAMILIES-TANF</t>
  </si>
  <si>
    <t>EMERGENCY ASSISTANCE</t>
  </si>
  <si>
    <t>FOOD STAMP TRAINING EXPENSES</t>
  </si>
  <si>
    <t>HEALTHY START</t>
  </si>
  <si>
    <t>CONNECTICUT HOME CARE PROGRAM</t>
  </si>
  <si>
    <t>SERVICES TO THE ELDERLY</t>
  </si>
  <si>
    <t>SAFETY NET SERVICES</t>
  </si>
  <si>
    <t>SERVICES FOR PERSONS WITH DISABILITIES</t>
  </si>
  <si>
    <t>NUTRITION ASSISTANCE</t>
  </si>
  <si>
    <t>HOUSING/HOMELESS SERVICES</t>
  </si>
  <si>
    <t>INDEPENDENT LIVING CENTERS</t>
  </si>
  <si>
    <t>STATE ADMINISTERED GENERAL ASSISTANCE</t>
  </si>
  <si>
    <t>SCHOOL READINESS</t>
  </si>
  <si>
    <t>CONNECTICUT CHILDREN'S MEDICAL CENTER</t>
  </si>
  <si>
    <t>COMMUNITY SERVICES</t>
  </si>
  <si>
    <t>TEEN PREGNANCY PREVENTION</t>
  </si>
  <si>
    <t>EDUCATION, MUSEUMS, LIBRARIES</t>
  </si>
  <si>
    <t>DEPARTMENT OF EDUCATION</t>
  </si>
  <si>
    <t>EARLY CHILDHOOD PROGRAM</t>
  </si>
  <si>
    <t>DEVELOPMENT OF MASTERY EXAMS - GRADES 4, 6 AND 8</t>
  </si>
  <si>
    <t>PRIMARY MENTAL HEALTH</t>
  </si>
  <si>
    <t>ADULT EDUCATION ACTION</t>
  </si>
  <si>
    <t>CONNECTICUT PRE-ENGINEERING PROGRAM</t>
  </si>
  <si>
    <t>AMERICAN SCHOOL FOR THE DEAF</t>
  </si>
  <si>
    <t>REGIONAL EDUCATION SERVICES</t>
  </si>
  <si>
    <t>HEAD START SERVICES</t>
  </si>
  <si>
    <t>FAMILY RESOURCE CENTERS</t>
  </si>
  <si>
    <t>VOCATIONAL AGRICULTURE</t>
  </si>
  <si>
    <t>TRANSPORTATION OF SCHOOL CHILDREN</t>
  </si>
  <si>
    <t>ADULT EDUCATION</t>
  </si>
  <si>
    <t>EDUCATION EQUALIZATION GRANTS</t>
  </si>
  <si>
    <t>BILINGUAL EDUCATION</t>
  </si>
  <si>
    <t>PRIORITY SCHOOL DISTRICTS</t>
  </si>
  <si>
    <t>INTERDISTRICT COOPERATION</t>
  </si>
  <si>
    <t>SCHOOL BREAKFAST PROGRAM</t>
  </si>
  <si>
    <t>EXCESS COST - STUDENT BASED</t>
  </si>
  <si>
    <t>NON-PUBLIC SCHOOL TRANSPORTATION</t>
  </si>
  <si>
    <t>YOUTH SERVICE BUREAUS</t>
  </si>
  <si>
    <t>OPEN CHOICE PROGRAM</t>
  </si>
  <si>
    <t>MAGNET SCHOOLS</t>
  </si>
  <si>
    <t>SUPPLEMENTARY RELIEF AND SERVICES</t>
  </si>
  <si>
    <t>STATE LIBRARY</t>
  </si>
  <si>
    <t>STATEWIDE DIGITAL LIBRARY</t>
  </si>
  <si>
    <t>INTERLIBRARY LOAN DELIVERY SERVICE</t>
  </si>
  <si>
    <t>LEGAL/LEGISLATIVE LIBRARY MATERIALS</t>
  </si>
  <si>
    <t>SUPPORT COOPERATING LIBRARY SERVICE UNITS</t>
  </si>
  <si>
    <t>GRANTS TO PUBLIC LIBRARIES</t>
  </si>
  <si>
    <t>CONNECTICARD PAYMENTS</t>
  </si>
  <si>
    <t>MINORITY ADVANCEMENT PROGRAM</t>
  </si>
  <si>
    <t>ALTERNATE ROUTE TO CERTIFICATION</t>
  </si>
  <si>
    <t>NATIONAL SERVICE ACT</t>
  </si>
  <si>
    <t>MINORITY TEACHER INCENTIVE PROGRAM</t>
  </si>
  <si>
    <t>OPERATING EXPENSES</t>
  </si>
  <si>
    <t>UNIVERSITY OF CONNECTICUT</t>
  </si>
  <si>
    <t>UNIVERSITY OF CONNECTICUT HEALTH CENTER</t>
  </si>
  <si>
    <t>TEACHERS' RETIREMENT BOARD</t>
  </si>
  <si>
    <t>RETIREMENT CONTRIBUTIONS</t>
  </si>
  <si>
    <t>CORRECTIONS</t>
  </si>
  <si>
    <t>DEPARTMENT OF CORRECTION</t>
  </si>
  <si>
    <t>STRESS MANAGEMENT</t>
  </si>
  <si>
    <t>INMATE MEDICAL SERVICES</t>
  </si>
  <si>
    <t>AID TO PAROLED AND DISCHARGED INMATES</t>
  </si>
  <si>
    <t>LEGAL SERVICES TO PRISONERS</t>
  </si>
  <si>
    <t>VETERANS' SERVICE BONUSES</t>
  </si>
  <si>
    <t>STRIDE</t>
  </si>
  <si>
    <t>APPRENTICESHIP PROGRAM</t>
  </si>
  <si>
    <t>DISCHARGE AND DIVERSION SERVICES</t>
  </si>
  <si>
    <t>DEATH BENEFITS FOR STATE EMPLOYEES</t>
  </si>
  <si>
    <t>REIMBURSE TOWNS - TAX LOSS-PRIV. TAX-EXEMPT PROP.</t>
  </si>
  <si>
    <t>CT RIVER VALLEY FLOOD CONTROL COMMISSION</t>
  </si>
  <si>
    <t>N. ENGLAND INTERSTATE WATER POLLUTION COMMISSION</t>
  </si>
  <si>
    <t>HUMAN RESOURCE DEVELOPMENT-HISPANIC PROGRAMS</t>
  </si>
  <si>
    <t>HEALTH &amp; WELFARE SERVICES PUPILS PRIVATE SCHOOLS</t>
  </si>
  <si>
    <t>INFORMATION TECHNOLOGY INITIATIVES</t>
  </si>
  <si>
    <t>DEPARTMENT OF VETERANS' AFFAIRS</t>
  </si>
  <si>
    <t>BURIAL EXPENSES</t>
  </si>
  <si>
    <t>HEADSTONES</t>
  </si>
  <si>
    <t>TUITION REIMBURSEMENT- TRAINING AND TRAVEL</t>
  </si>
  <si>
    <t>EMPLOYEES' REVIEW BOARD</t>
  </si>
  <si>
    <t>HONOR GUARDS</t>
  </si>
  <si>
    <t>CONNECTICUT CAREER RESOURCE NETWORK</t>
  </si>
  <si>
    <t>INCUMBENT WORKER TRAINING</t>
  </si>
  <si>
    <t>OFFICE OF THE VICTIM ADVOCATE</t>
  </si>
  <si>
    <t>OLD STATE HOUSE</t>
  </si>
  <si>
    <t>NATIONAL THEATRE FOR THE DEAF</t>
  </si>
  <si>
    <t>PRISON OVERCROWDING</t>
  </si>
  <si>
    <t>VICTIM SECURITY ACCOUNT</t>
  </si>
  <si>
    <t>UCONN 2000 - DEBT SERVICE</t>
  </si>
  <si>
    <t>RETIRED STATE EMPLOYEES HEALTH SERVICE COST</t>
  </si>
  <si>
    <t>LONGITUDINAL DATA SYSTEM</t>
  </si>
  <si>
    <t>YOUTHFUL OFFENDER STATUS</t>
  </si>
  <si>
    <t>STATE OF CONNECTICUT GENERAL FUND</t>
  </si>
  <si>
    <t>STRIVE</t>
  </si>
  <si>
    <t>SENIOR FOOD VOUCHERS</t>
  </si>
  <si>
    <t>HARTFORD URBAN ARTS GRANT</t>
  </si>
  <si>
    <t>MAIN STREET INITIATIVES</t>
  </si>
  <si>
    <t>OFFICE OF MILITARY AFFAIRS</t>
  </si>
  <si>
    <t>HOME AND COMMUNITY BASED SERVICES</t>
  </si>
  <si>
    <t>SCHOOL ACCOUNTABILITY</t>
  </si>
  <si>
    <t>SHEFF SETTLEMENT</t>
  </si>
  <si>
    <t>YOUTH SERVICE BUREAU ENHANCEMENT</t>
  </si>
  <si>
    <t>HEAD START - EARLY CHILDHOOD LINK</t>
  </si>
  <si>
    <t>COMPUTER ACCESS</t>
  </si>
  <si>
    <t>PROBATE COURT</t>
  </si>
  <si>
    <t>CONTRACTED ATTORNEYS RELATED EXPENSES</t>
  </si>
  <si>
    <t>DEPARTMENT OF DEVELOPMENTAL SERVICES</t>
  </si>
  <si>
    <t>COMMPACT SCHOOLS</t>
  </si>
  <si>
    <t>SPANISH-AMERICAN MERCHANTS ASSOCIATION</t>
  </si>
  <si>
    <t>LABOR MANAGEMENT FUND</t>
  </si>
  <si>
    <t>CHILDREN'S HEALTH INITIATIVE</t>
  </si>
  <si>
    <t>LITIGATION SETTLEMENT</t>
  </si>
  <si>
    <t>CHILD NUTRITION STATE MATCH</t>
  </si>
  <si>
    <t>CT ACADEMY OF SCIENCE AND ENGINEERING</t>
  </si>
  <si>
    <t>OFFICE OF GOVERNMENTAL ACCOUNTABILITY</t>
  </si>
  <si>
    <t>OFFICE OF STATE ETHICS</t>
  </si>
  <si>
    <t>RENTS AND MOVING</t>
  </si>
  <si>
    <t>IT SERVICES</t>
  </si>
  <si>
    <t>CT EDUCATION NETWORK</t>
  </si>
  <si>
    <t>FIRE TRAINING SCHOOL - WILLIMANTIC</t>
  </si>
  <si>
    <t>MAINTENANCE OF STATE-WIDE FIRE RADIO NETWORK</t>
  </si>
  <si>
    <t>FIRE TRAINING SCHOOL - TORRINGTON</t>
  </si>
  <si>
    <t>FIRE TRAINING SCHOOL - NEW HAVEN</t>
  </si>
  <si>
    <t>FIRE TRAINING SCHOOL - DERBY</t>
  </si>
  <si>
    <t>FIRE TRAINING SCHOOL - WOLCOTT</t>
  </si>
  <si>
    <t>FIRE TRAINING SCHOOL - FAIRFIELD</t>
  </si>
  <si>
    <t>FIRE TRAINING SCHOOL - HARTFORD</t>
  </si>
  <si>
    <t>FIRE TRAINING SCHOOL - MIDDLETOWN</t>
  </si>
  <si>
    <t>FIRE TRAINING SCHOOL - STAMFORD</t>
  </si>
  <si>
    <t>DEPARTMENT OF MOTOR VEHICLES</t>
  </si>
  <si>
    <t>NEW BRITAIN ARTS COUNCIL</t>
  </si>
  <si>
    <t>DISCOVERY MUSEUM</t>
  </si>
  <si>
    <t>CT SCIENCE CENTER</t>
  </si>
  <si>
    <t>STEPPING STONES MUSEUM FOR CHILDREN</t>
  </si>
  <si>
    <t>NORTHWESTERN TOURISM</t>
  </si>
  <si>
    <t>TWAIN/STOWE HOMES</t>
  </si>
  <si>
    <t>DEPARTMENT OF EMERGENCY SERVICES AND PUBLIC PROTECTION</t>
  </si>
  <si>
    <t>DEPARTMENT OF ENERGY AND ENVIRONMENTAL PROTECTION</t>
  </si>
  <si>
    <t>GREENWAYS ACCOUNT</t>
  </si>
  <si>
    <t>STATE DEPARTMENT ON AGING</t>
  </si>
  <si>
    <t>COLD CASE UNIT</t>
  </si>
  <si>
    <t>SHOOTING TASKFORCE</t>
  </si>
  <si>
    <t>CAPITOL REGION DEVELOPMENT AUTHORITY</t>
  </si>
  <si>
    <t>NUTMEG GAMES</t>
  </si>
  <si>
    <t>DEPARTMENT OF HOUSING</t>
  </si>
  <si>
    <t>NURSING HOME CONTRACT</t>
  </si>
  <si>
    <t>WRAP AROUND SERVICES</t>
  </si>
  <si>
    <t>COMMISSIONER'S NETWORK</t>
  </si>
  <si>
    <t>NEW OR REPLICATED SCHOOLS</t>
  </si>
  <si>
    <t>BRIDGES TO SUCCESS</t>
  </si>
  <si>
    <t>K-3 READING ASSESSMENT PILOT</t>
  </si>
  <si>
    <t>TALENT DEVELOPMENT</t>
  </si>
  <si>
    <t>KIRKLYN M. KERR GRANT PROGRAM</t>
  </si>
  <si>
    <t>YOUTH VIOLENCE INITIATIVE</t>
  </si>
  <si>
    <t>CONNECTICUT HUMANITIES COUNCIL</t>
  </si>
  <si>
    <t>NONFUNCTIONAL - CHANGE TO ACCRUALS FRINGE</t>
  </si>
  <si>
    <t>LABOR DEPARTMENT</t>
  </si>
  <si>
    <t>AGRICULTURAL EXPERIMENT STATION</t>
  </si>
  <si>
    <t>GOVERNOR'S CONTINGENCY ACCOUNT</t>
  </si>
  <si>
    <t>STATE EMPLOYEES RETIREMENT CONTRIBUTIONS</t>
  </si>
  <si>
    <t xml:space="preserve">INSURANCE - GROUP LIFE </t>
  </si>
  <si>
    <t>CONTRACTING STANDARDS BOARD</t>
  </si>
  <si>
    <t>YOUTH SERVICES PREVENTION</t>
  </si>
  <si>
    <t>CONSERVATION DISTRICTS &amp; SOIL AND WATER COUNCILS</t>
  </si>
  <si>
    <t>SMALL BUSINESS INCUBATOR PROGRAM</t>
  </si>
  <si>
    <t>HYDROGEN/FUEL CELL ECONOMY</t>
  </si>
  <si>
    <t>CCAT-CT MANUFACTURING SUPPLY CHAIN</t>
  </si>
  <si>
    <t>NEIGHBORHOOD MUSIC SCHOOL</t>
  </si>
  <si>
    <t>CONNSTEP</t>
  </si>
  <si>
    <t>DEVELOPMENT RESEARCH AND ECONOMIC ASSISTANCE</t>
  </si>
  <si>
    <t>WOMEN'S BUSINESS CENTER</t>
  </si>
  <si>
    <t>PERFORMING ARTS CENTERS</t>
  </si>
  <si>
    <t>PERFORMING THEATERS GRANT</t>
  </si>
  <si>
    <t>ARTS COMMISSION</t>
  </si>
  <si>
    <t>HOUSING/HOMELESS SERVICES - MUNICIPALITY</t>
  </si>
  <si>
    <t>PRE-TRIAL ACCOUNT</t>
  </si>
  <si>
    <t>MEDICAID</t>
  </si>
  <si>
    <t>PROGRAMS FOR SENIOR CITIZENS</t>
  </si>
  <si>
    <t>COMMON CORE</t>
  </si>
  <si>
    <t>ALTERNATIVE HIGH SCHOOL &amp; ADULT READING PROGRAM</t>
  </si>
  <si>
    <t>SPECIAL MASTER</t>
  </si>
  <si>
    <t>OFFICE OF EARLY CHILDHOOD</t>
  </si>
  <si>
    <t>GOVERNOR'S SCHOLARSHIP</t>
  </si>
  <si>
    <t>REGIONAL BEHAVIORAL HEALTH CONSULTATION</t>
  </si>
  <si>
    <t>JUDGE'S INCREASES</t>
  </si>
  <si>
    <t>CHILDREN'S LAW CENTER</t>
  </si>
  <si>
    <t>COMMERCIAL RECORDING DIVISION</t>
  </si>
  <si>
    <t>SURETY BONDS FOR STATE OFFICIALS AND EMPLOYEES</t>
  </si>
  <si>
    <t>ST INSURANCE AND RISK MANAGEMENT OPERATIONS</t>
  </si>
  <si>
    <t>MAINTENANCE OF COUNTY BASE FIRE RADIO NETWORK</t>
  </si>
  <si>
    <t>POLICE ASSOCIATION OF CONNECTICUT</t>
  </si>
  <si>
    <t>CONNECTICUT STATE FIREFIGHTER'S ASSOCIATION</t>
  </si>
  <si>
    <t>CONNECTICUT'S YOUTH EMPLOYMENT PROGRAM</t>
  </si>
  <si>
    <t xml:space="preserve">CLEAN AIR </t>
  </si>
  <si>
    <t>CT FLAGSHIP PRODUCING THEATERS GRANT</t>
  </si>
  <si>
    <t xml:space="preserve">CHILDHOOD LEAD POISONING </t>
  </si>
  <si>
    <t>SUPPLEMENTAL PAYMENTS FOR MEDICAL SERVICES</t>
  </si>
  <si>
    <t>MEDICAID ADULT REHABILITATION OPTION</t>
  </si>
  <si>
    <t>PERSISTENT VIOLENT FELONY OFFENDERS ACT</t>
  </si>
  <si>
    <t>HUSKY B PROGRAM</t>
  </si>
  <si>
    <t>DMHAS - DISPROPORTIONATE SHARE</t>
  </si>
  <si>
    <t>TEEN PREGNANCY PREVENTION - MUNICIPALITY</t>
  </si>
  <si>
    <t>COMMUNITY SERVICES - MUNICIPALITY</t>
  </si>
  <si>
    <t>PART-TIME INTERPRETERS</t>
  </si>
  <si>
    <t>CONNECTICUT RADIO INFORMATION SERVICE</t>
  </si>
  <si>
    <t>STATE DEPARTMENT OF REHABILITATION</t>
  </si>
  <si>
    <t>LEADERSHIP, EDUCATION, ATHLETICS IN PARTNERSHIP</t>
  </si>
  <si>
    <t>RESOURCE EQUITY ASSESSMENTS</t>
  </si>
  <si>
    <t>PARENT TRUST FUND PROGRAM</t>
  </si>
  <si>
    <t>REGIONAL VOCATIONAL-TECHNICAL SCHOOL SYSTEM</t>
  </si>
  <si>
    <t>HEALTH FOODS INITIATIVE</t>
  </si>
  <si>
    <t xml:space="preserve">AHEC </t>
  </si>
  <si>
    <t>CONNECTICUT STATE UNIVERSITY</t>
  </si>
  <si>
    <t>BOARD OF PARDONS AND PAROLES</t>
  </si>
  <si>
    <t>ASSIGNED COUNSEL - CRIMINAL</t>
  </si>
  <si>
    <t>PENSION OBLIGATION BONDS - TRB</t>
  </si>
  <si>
    <t>B3</t>
  </si>
  <si>
    <t>BT</t>
  </si>
  <si>
    <t>OFFICE OF HIGHER EDUCATION</t>
  </si>
  <si>
    <t>PROJECT LONGEVITY</t>
  </si>
  <si>
    <t>SSMF ADMINISTRATION</t>
  </si>
  <si>
    <t>CUSTOMIZED SERVICES</t>
  </si>
  <si>
    <t>ART MUSEUM CONSORTIUM</t>
  </si>
  <si>
    <t>CT INVENTION CONVENTION</t>
  </si>
  <si>
    <t>LITCHFIELD JAZZ FESTIVAL</t>
  </si>
  <si>
    <t>MATERNAL MORTALITY REVIEW</t>
  </si>
  <si>
    <t>TRANSFORM CSCU</t>
  </si>
  <si>
    <t>PROGRAM EVALUATION</t>
  </si>
  <si>
    <t>HOMELESS YOUTH</t>
  </si>
  <si>
    <t>JUVENILE PLANNING</t>
  </si>
  <si>
    <t>VETERANS' OPPORTUNITY PILOT</t>
  </si>
  <si>
    <t>BEHAVIORAL SERVICES PROGRAM</t>
  </si>
  <si>
    <t>HUSKY PERFORMANCE MONITORING</t>
  </si>
  <si>
    <t>GENETIC TESTS IN PATERNITY ACTIONS</t>
  </si>
  <si>
    <t>FISCAL YEAR ENDED JUNE 30, 2017</t>
  </si>
  <si>
    <t>MINOR CAPITAL IMPROVEMENTS</t>
  </si>
  <si>
    <t>OPPORTUNITY - LONG TERM UNEMPLOYMENT</t>
  </si>
  <si>
    <t>SECOND CHANCE INITIATIVES</t>
  </si>
  <si>
    <t>CRADLE TO CAREER</t>
  </si>
  <si>
    <t>2GEN - TANF</t>
  </si>
  <si>
    <t>CONNECTICORPS</t>
  </si>
  <si>
    <t>NEW HAVEN JOBS FUNNEL</t>
  </si>
  <si>
    <t>CONNECTICUT RIVER MUSEUM</t>
  </si>
  <si>
    <t>ARTE INC.</t>
  </si>
  <si>
    <t>CT VIRTUOSI ORCHESTRA</t>
  </si>
  <si>
    <t>BARNUM MUSEUM</t>
  </si>
  <si>
    <t xml:space="preserve">CULTURAL ALLIANCE OF FAIRFIELD </t>
  </si>
  <si>
    <t>AUTISM SERVICES</t>
  </si>
  <si>
    <t>YOUNG ADULT SERVICES</t>
  </si>
  <si>
    <t>FAMILY PROGRAMS - TANF</t>
  </si>
  <si>
    <t>DOMESTIC VIOLENCE SHELTERS</t>
  </si>
  <si>
    <t>HR DEVELOPMENT HISPANIC PROGRAMS - MUNICIPALITY</t>
  </si>
  <si>
    <t>EMPLOYMENT OPPORTUNITIES-BLIND AND DISABLED</t>
  </si>
  <si>
    <t>ADMIN - MAGNET SCHOOLS</t>
  </si>
  <si>
    <t>ADMIN - ADULT EDUCATION</t>
  </si>
  <si>
    <t>ADMIN - INTERDISTRICT COOPERATION</t>
  </si>
  <si>
    <t>ADMIN - YOUTH SERVICES BUREAUS</t>
  </si>
  <si>
    <t>ADMIN - AFTER SCHOOL PROGRAMS</t>
  </si>
  <si>
    <t>SCHOOL BASED DIVERSION INITIATIVE</t>
  </si>
  <si>
    <t>EARLY HEAD START-CHILD CARE PARTNERSHIP</t>
  </si>
  <si>
    <t>NEXT GENERATION CONNECTICUT</t>
  </si>
  <si>
    <t>BIOSCIENCE</t>
  </si>
  <si>
    <t>SUPPORTIVE HOUSING</t>
  </si>
  <si>
    <t>BOARD &amp; CARE FOR CHILDREN-SHORT TERM/RESIDENTIAL</t>
  </si>
  <si>
    <t>COMMISSION ON WOMEN, CHILDREN, SENIORS</t>
  </si>
  <si>
    <t>COMMISSION ON EQUITY AND OPPORTUNITY</t>
  </si>
  <si>
    <t>HOSPITAL SUPPLEMENTAL PAYMENTS</t>
  </si>
  <si>
    <t>CHARTER SCHOOLS</t>
  </si>
  <si>
    <t>EARLY CARE AND EDUCATION</t>
  </si>
  <si>
    <t>DEVELOPMENTAL SERVICES</t>
  </si>
  <si>
    <t>OUTCOME-BASED FUNDING INCENTIVE</t>
  </si>
  <si>
    <t>BIRTH TO THREE</t>
  </si>
  <si>
    <t>CARE4KIDS TANF/CCDF</t>
  </si>
  <si>
    <t>CHILD CARE QUALITY ENHANCEMENT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</si>
</sst>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Times New Roman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Accounting"/>
      <sz val="10"/>
      <color indexed="8"/>
      <name val="Times New Roman"/>
      <family val="1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1" fontId="4" fillId="0" borderId="0" xfId="1" applyNumberFormat="1" applyFont="1" applyAlignment="1">
      <alignment horizontal="left"/>
    </xf>
    <xf numFmtId="41" fontId="4" fillId="0" borderId="0" xfId="0" applyNumberFormat="1" applyFont="1"/>
    <xf numFmtId="41" fontId="6" fillId="0" borderId="0" xfId="0" applyNumberFormat="1" applyFont="1"/>
    <xf numFmtId="41" fontId="7" fillId="0" borderId="0" xfId="0" applyNumberFormat="1" applyFont="1"/>
    <xf numFmtId="0" fontId="0" fillId="0" borderId="0" xfId="0" applyFill="1"/>
    <xf numFmtId="0" fontId="0" fillId="0" borderId="0" xfId="0" applyFill="1" applyAlignment="1"/>
    <xf numFmtId="164" fontId="0" fillId="0" borderId="0" xfId="0" applyNumberFormat="1"/>
    <xf numFmtId="164" fontId="4" fillId="0" borderId="0" xfId="1" applyNumberFormat="1" applyFont="1" applyAlignment="1">
      <alignment horizontal="center"/>
    </xf>
    <xf numFmtId="164" fontId="6" fillId="0" borderId="0" xfId="0" applyNumberFormat="1" applyFont="1"/>
    <xf numFmtId="164" fontId="4" fillId="0" borderId="0" xfId="1" applyNumberFormat="1" applyFont="1" applyFill="1" applyAlignment="1">
      <alignment horizontal="center"/>
    </xf>
    <xf numFmtId="41" fontId="4" fillId="0" borderId="0" xfId="1" applyNumberFormat="1" applyFont="1" applyFill="1" applyAlignment="1">
      <alignment horizontal="center"/>
    </xf>
    <xf numFmtId="41" fontId="0" fillId="0" borderId="0" xfId="1" applyNumberFormat="1" applyFont="1"/>
    <xf numFmtId="42" fontId="0" fillId="0" borderId="0" xfId="2" applyNumberFormat="1" applyFont="1"/>
    <xf numFmtId="41" fontId="4" fillId="0" borderId="0" xfId="1" applyNumberFormat="1" applyFont="1"/>
    <xf numFmtId="41" fontId="8" fillId="0" borderId="0" xfId="1" applyNumberFormat="1" applyFont="1" applyFill="1" applyBorder="1" applyAlignment="1"/>
    <xf numFmtId="41" fontId="7" fillId="0" borderId="0" xfId="1" applyNumberFormat="1" applyFont="1"/>
    <xf numFmtId="41" fontId="6" fillId="0" borderId="0" xfId="1" applyNumberFormat="1" applyFont="1"/>
    <xf numFmtId="0" fontId="1" fillId="0" borderId="0" xfId="0" applyFont="1"/>
    <xf numFmtId="41" fontId="1" fillId="0" borderId="0" xfId="1" applyNumberFormat="1" applyFont="1"/>
    <xf numFmtId="41" fontId="1" fillId="0" borderId="0" xfId="1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1" fontId="10" fillId="0" borderId="0" xfId="1" applyNumberFormat="1" applyFont="1" applyFill="1" applyBorder="1" applyAlignment="1"/>
    <xf numFmtId="0" fontId="0" fillId="0" borderId="0" xfId="0" applyFont="1" applyFill="1"/>
    <xf numFmtId="0" fontId="0" fillId="0" borderId="0" xfId="0" applyAlignment="1">
      <alignment horizontal="center"/>
    </xf>
    <xf numFmtId="165" fontId="7" fillId="0" borderId="0" xfId="2" applyNumberFormat="1" applyFont="1"/>
    <xf numFmtId="41" fontId="4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11" fillId="0" borderId="0" xfId="2" applyNumberFormat="1" applyFont="1" applyFill="1" applyAlignment="1">
      <alignment horizontal="center"/>
    </xf>
    <xf numFmtId="164" fontId="0" fillId="0" borderId="0" xfId="0" applyNumberFormat="1" applyFill="1"/>
    <xf numFmtId="41" fontId="0" fillId="0" borderId="0" xfId="1" applyNumberFormat="1" applyFont="1" applyFill="1"/>
    <xf numFmtId="164" fontId="11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164" fontId="12" fillId="0" borderId="0" xfId="1" applyNumberFormat="1" applyFont="1" applyFill="1"/>
    <xf numFmtId="41" fontId="4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20"/>
  <sheetViews>
    <sheetView showGridLines="0" tabSelected="1" zoomScaleNormal="100" workbookViewId="0">
      <pane ySplit="7" topLeftCell="A689" activePane="bottomLeft" state="frozen"/>
      <selection pane="bottomLeft" activeCell="C578" sqref="C578"/>
    </sheetView>
  </sheetViews>
  <sheetFormatPr defaultRowHeight="12.75" x14ac:dyDescent="0.2"/>
  <cols>
    <col min="1" max="1" width="4" customWidth="1"/>
    <col min="2" max="2" width="6.6640625" style="10" customWidth="1"/>
    <col min="3" max="3" width="59" customWidth="1"/>
    <col min="4" max="4" width="2.83203125" customWidth="1"/>
    <col min="5" max="5" width="18.33203125" style="1" customWidth="1"/>
    <col min="6" max="6" width="17.83203125" style="1" customWidth="1"/>
    <col min="7" max="7" width="21.83203125" style="12" customWidth="1"/>
    <col min="8" max="8" width="18.33203125" style="12" customWidth="1"/>
    <col min="9" max="9" width="17" style="1" customWidth="1"/>
    <col min="10" max="10" width="15.33203125" style="1" customWidth="1"/>
  </cols>
  <sheetData>
    <row r="1" spans="2:10" ht="20.25" x14ac:dyDescent="0.3">
      <c r="B1" s="2" t="s">
        <v>318</v>
      </c>
      <c r="D1" s="2"/>
    </row>
    <row r="2" spans="2:10" ht="15.95" customHeight="1" x14ac:dyDescent="0.3">
      <c r="B2" s="3" t="s">
        <v>92</v>
      </c>
      <c r="D2" s="3"/>
    </row>
    <row r="3" spans="2:10" ht="15.95" customHeight="1" x14ac:dyDescent="0.3">
      <c r="B3" s="3" t="s">
        <v>460</v>
      </c>
      <c r="D3" s="3"/>
    </row>
    <row r="4" spans="2:10" x14ac:dyDescent="0.2">
      <c r="E4" s="33" t="s">
        <v>113</v>
      </c>
      <c r="F4" s="33"/>
      <c r="G4" s="13"/>
      <c r="J4" s="33"/>
    </row>
    <row r="5" spans="2:10" x14ac:dyDescent="0.2">
      <c r="E5" s="33" t="s">
        <v>95</v>
      </c>
      <c r="F5" s="16" t="s">
        <v>107</v>
      </c>
      <c r="G5" s="15" t="s">
        <v>108</v>
      </c>
      <c r="H5" s="15"/>
      <c r="I5" s="42" t="s">
        <v>109</v>
      </c>
      <c r="J5" s="42"/>
    </row>
    <row r="6" spans="2:10" x14ac:dyDescent="0.2">
      <c r="D6" s="6" t="s">
        <v>109</v>
      </c>
      <c r="F6" s="16" t="s">
        <v>110</v>
      </c>
      <c r="G6" s="15" t="s">
        <v>109</v>
      </c>
      <c r="H6" s="15" t="s">
        <v>111</v>
      </c>
      <c r="I6" s="33" t="s">
        <v>112</v>
      </c>
      <c r="J6" s="33" t="s">
        <v>113</v>
      </c>
    </row>
    <row r="7" spans="2:10" ht="3.95" customHeight="1" x14ac:dyDescent="0.2">
      <c r="D7" s="6"/>
      <c r="F7" s="33"/>
      <c r="G7" s="13"/>
      <c r="H7" s="13"/>
      <c r="I7" s="33"/>
      <c r="J7" s="33"/>
    </row>
    <row r="8" spans="2:10" ht="18.75" customHeight="1" x14ac:dyDescent="0.3">
      <c r="B8" s="3" t="s">
        <v>114</v>
      </c>
      <c r="D8" s="3"/>
    </row>
    <row r="9" spans="2:10" ht="15.75" customHeight="1" x14ac:dyDescent="0.25">
      <c r="B9" s="5" t="s">
        <v>115</v>
      </c>
      <c r="D9" s="5"/>
    </row>
    <row r="10" spans="2:10" x14ac:dyDescent="0.2">
      <c r="B10" s="10">
        <v>10010</v>
      </c>
      <c r="C10" t="s">
        <v>116</v>
      </c>
      <c r="E10" s="18">
        <v>44711354</v>
      </c>
      <c r="F10" s="18">
        <f>G10-E10</f>
        <v>0</v>
      </c>
      <c r="G10" s="36">
        <v>44711354</v>
      </c>
      <c r="H10" s="36">
        <v>42040103</v>
      </c>
      <c r="I10" s="18">
        <f>G10-H10-J10</f>
        <v>2671251</v>
      </c>
      <c r="J10" s="18">
        <v>0</v>
      </c>
    </row>
    <row r="11" spans="2:10" x14ac:dyDescent="0.2">
      <c r="B11" s="10">
        <v>10020</v>
      </c>
      <c r="C11" t="s">
        <v>117</v>
      </c>
      <c r="E11" s="17">
        <v>15600772</v>
      </c>
      <c r="F11" s="17">
        <f>G11-E11</f>
        <v>-13098</v>
      </c>
      <c r="G11" s="39">
        <v>15587674</v>
      </c>
      <c r="H11" s="39">
        <v>12363242</v>
      </c>
      <c r="I11" s="17">
        <f>G11-H11-J11</f>
        <v>3224432</v>
      </c>
      <c r="J11" s="17">
        <v>0</v>
      </c>
    </row>
    <row r="12" spans="2:10" x14ac:dyDescent="0.2">
      <c r="B12" s="10">
        <v>10050</v>
      </c>
      <c r="C12" t="s">
        <v>118</v>
      </c>
      <c r="E12" s="35">
        <v>298762</v>
      </c>
      <c r="F12" s="17">
        <f t="shared" ref="F12:F19" si="0">G12-E12</f>
        <v>0</v>
      </c>
      <c r="G12" s="39">
        <v>298762</v>
      </c>
      <c r="H12" s="39">
        <v>99995</v>
      </c>
      <c r="I12" s="17">
        <f t="shared" ref="I12:I19" si="1">G12-H12-J12</f>
        <v>198767</v>
      </c>
      <c r="J12" s="17">
        <v>0</v>
      </c>
    </row>
    <row r="13" spans="2:10" x14ac:dyDescent="0.2">
      <c r="B13" s="10">
        <v>12049</v>
      </c>
      <c r="C13" t="s">
        <v>62</v>
      </c>
      <c r="E13" s="35">
        <v>65645</v>
      </c>
      <c r="F13" s="17">
        <f t="shared" si="0"/>
        <v>0</v>
      </c>
      <c r="G13" s="39">
        <v>65645</v>
      </c>
      <c r="H13" s="39">
        <v>0</v>
      </c>
      <c r="I13" s="17">
        <f t="shared" si="1"/>
        <v>65645</v>
      </c>
      <c r="J13" s="17">
        <v>0</v>
      </c>
    </row>
    <row r="14" spans="2:10" x14ac:dyDescent="0.2">
      <c r="B14" s="10">
        <v>12129</v>
      </c>
      <c r="C14" s="23" t="s">
        <v>461</v>
      </c>
      <c r="E14" s="35">
        <v>111565</v>
      </c>
      <c r="F14" s="17">
        <f t="shared" si="0"/>
        <v>0</v>
      </c>
      <c r="G14" s="39">
        <v>111565</v>
      </c>
      <c r="H14" s="39">
        <v>0</v>
      </c>
      <c r="I14" s="17">
        <f t="shared" si="1"/>
        <v>111565</v>
      </c>
      <c r="J14" s="17">
        <v>0</v>
      </c>
    </row>
    <row r="15" spans="2:10" x14ac:dyDescent="0.2">
      <c r="B15" s="10">
        <v>12210</v>
      </c>
      <c r="C15" t="s">
        <v>119</v>
      </c>
      <c r="E15" s="35">
        <v>452875</v>
      </c>
      <c r="F15" s="17">
        <f t="shared" si="0"/>
        <v>0</v>
      </c>
      <c r="G15" s="39">
        <v>452875</v>
      </c>
      <c r="H15" s="39">
        <v>452875</v>
      </c>
      <c r="I15" s="17">
        <f t="shared" si="1"/>
        <v>0</v>
      </c>
      <c r="J15" s="17">
        <v>0</v>
      </c>
    </row>
    <row r="16" spans="2:10" hidden="1" x14ac:dyDescent="0.2">
      <c r="B16" s="10">
        <v>12384</v>
      </c>
      <c r="C16" t="s">
        <v>339</v>
      </c>
      <c r="E16" s="17">
        <v>0</v>
      </c>
      <c r="F16" s="17">
        <f t="shared" si="0"/>
        <v>0</v>
      </c>
      <c r="G16" s="17">
        <v>0</v>
      </c>
      <c r="H16" s="17">
        <v>0</v>
      </c>
      <c r="I16" s="17">
        <f t="shared" si="1"/>
        <v>0</v>
      </c>
      <c r="J16" s="17">
        <v>0</v>
      </c>
    </row>
    <row r="17" spans="1:10" hidden="1" x14ac:dyDescent="0.2">
      <c r="B17" s="10">
        <v>12445</v>
      </c>
      <c r="C17" t="s">
        <v>310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  <c r="J17" s="17">
        <v>0</v>
      </c>
    </row>
    <row r="18" spans="1:10" x14ac:dyDescent="0.2">
      <c r="B18" s="10">
        <v>16057</v>
      </c>
      <c r="C18" t="s">
        <v>120</v>
      </c>
      <c r="E18" s="17">
        <v>377944</v>
      </c>
      <c r="F18" s="17">
        <f t="shared" si="0"/>
        <v>0</v>
      </c>
      <c r="G18" s="39">
        <v>377944</v>
      </c>
      <c r="H18" s="39">
        <v>339537</v>
      </c>
      <c r="I18" s="17">
        <f t="shared" si="1"/>
        <v>38407</v>
      </c>
      <c r="J18" s="17">
        <v>0</v>
      </c>
    </row>
    <row r="19" spans="1:10" x14ac:dyDescent="0.2">
      <c r="B19" s="10">
        <v>16130</v>
      </c>
      <c r="C19" t="s">
        <v>86</v>
      </c>
      <c r="E19" s="17">
        <v>170652</v>
      </c>
      <c r="F19" s="17">
        <f t="shared" si="0"/>
        <v>13098</v>
      </c>
      <c r="G19" s="39">
        <v>183750</v>
      </c>
      <c r="H19" s="39">
        <v>183750</v>
      </c>
      <c r="I19" s="17">
        <f t="shared" si="1"/>
        <v>0</v>
      </c>
      <c r="J19" s="17">
        <v>0</v>
      </c>
    </row>
    <row r="20" spans="1:10" x14ac:dyDescent="0.2">
      <c r="A20" s="31" t="s">
        <v>442</v>
      </c>
      <c r="C20" s="4" t="s">
        <v>93</v>
      </c>
      <c r="D20" s="4"/>
      <c r="E20" s="19">
        <f t="shared" ref="E20:J20" si="2">SUM(E10:E19)</f>
        <v>61789569</v>
      </c>
      <c r="F20" s="19">
        <f t="shared" si="2"/>
        <v>0</v>
      </c>
      <c r="G20" s="19">
        <f t="shared" si="2"/>
        <v>61789569</v>
      </c>
      <c r="H20" s="19">
        <f t="shared" si="2"/>
        <v>55479502</v>
      </c>
      <c r="I20" s="19">
        <f t="shared" si="2"/>
        <v>6310067</v>
      </c>
      <c r="J20" s="19">
        <f t="shared" si="2"/>
        <v>0</v>
      </c>
    </row>
    <row r="21" spans="1:10" ht="12.75" customHeight="1" x14ac:dyDescent="0.2">
      <c r="G21" s="1"/>
      <c r="H21" s="1"/>
    </row>
    <row r="22" spans="1:10" ht="15.75" customHeight="1" x14ac:dyDescent="0.25">
      <c r="B22" s="5" t="s">
        <v>121</v>
      </c>
      <c r="D22" s="5"/>
      <c r="G22" s="1"/>
      <c r="H22" s="1"/>
    </row>
    <row r="23" spans="1:10" x14ac:dyDescent="0.2">
      <c r="B23" s="10">
        <v>10010</v>
      </c>
      <c r="C23" t="s">
        <v>116</v>
      </c>
      <c r="E23" s="17">
        <v>10641720</v>
      </c>
      <c r="F23" s="17">
        <f>G23-E23</f>
        <v>-80000</v>
      </c>
      <c r="G23" s="39">
        <v>10561720</v>
      </c>
      <c r="H23" s="39">
        <v>9687187</v>
      </c>
      <c r="I23" s="17">
        <f t="shared" ref="I23:I25" si="3">G23-H23-J23</f>
        <v>874533</v>
      </c>
      <c r="J23" s="17">
        <v>0</v>
      </c>
    </row>
    <row r="24" spans="1:10" x14ac:dyDescent="0.2">
      <c r="B24" s="10">
        <v>10020</v>
      </c>
      <c r="C24" t="s">
        <v>117</v>
      </c>
      <c r="E24" s="17">
        <v>342143</v>
      </c>
      <c r="F24" s="17">
        <f>G24-E24</f>
        <v>80000</v>
      </c>
      <c r="G24" s="39">
        <v>422143</v>
      </c>
      <c r="H24" s="39">
        <v>348418</v>
      </c>
      <c r="I24" s="17">
        <f t="shared" si="3"/>
        <v>73725</v>
      </c>
      <c r="J24" s="17">
        <v>0</v>
      </c>
    </row>
    <row r="25" spans="1:10" hidden="1" x14ac:dyDescent="0.2">
      <c r="B25" s="10">
        <v>10050</v>
      </c>
      <c r="C25" t="s">
        <v>118</v>
      </c>
      <c r="E25" s="17">
        <v>0</v>
      </c>
      <c r="F25" s="17">
        <f>G25-E25</f>
        <v>0</v>
      </c>
      <c r="G25" s="17">
        <v>0</v>
      </c>
      <c r="H25" s="17">
        <v>0</v>
      </c>
      <c r="I25" s="17">
        <f t="shared" si="3"/>
        <v>0</v>
      </c>
      <c r="J25" s="17">
        <v>0</v>
      </c>
    </row>
    <row r="26" spans="1:10" x14ac:dyDescent="0.2">
      <c r="A26" s="31" t="s">
        <v>442</v>
      </c>
      <c r="C26" s="4" t="s">
        <v>93</v>
      </c>
      <c r="E26" s="19">
        <f t="shared" ref="E26:J26" si="4">SUM(E23:E25)</f>
        <v>10983863</v>
      </c>
      <c r="F26" s="19">
        <f t="shared" si="4"/>
        <v>0</v>
      </c>
      <c r="G26" s="19">
        <f t="shared" si="4"/>
        <v>10983863</v>
      </c>
      <c r="H26" s="19">
        <f t="shared" si="4"/>
        <v>10035605</v>
      </c>
      <c r="I26" s="19">
        <f t="shared" si="4"/>
        <v>948258</v>
      </c>
      <c r="J26" s="19">
        <f t="shared" si="4"/>
        <v>0</v>
      </c>
    </row>
    <row r="27" spans="1:10" ht="12.75" customHeight="1" x14ac:dyDescent="0.2">
      <c r="G27" s="1"/>
      <c r="H27" s="1"/>
    </row>
    <row r="28" spans="1:10" ht="15.75" customHeight="1" x14ac:dyDescent="0.25">
      <c r="B28" s="5" t="s">
        <v>490</v>
      </c>
      <c r="D28" s="5"/>
      <c r="G28" s="1"/>
      <c r="H28" s="1"/>
    </row>
    <row r="29" spans="1:10" x14ac:dyDescent="0.2">
      <c r="B29" s="10">
        <v>10010</v>
      </c>
      <c r="C29" t="s">
        <v>116</v>
      </c>
      <c r="E29" s="17">
        <v>600000</v>
      </c>
      <c r="F29" s="17">
        <f>G29-E29</f>
        <v>0</v>
      </c>
      <c r="G29" s="39">
        <v>600000</v>
      </c>
      <c r="H29" s="39">
        <v>481587</v>
      </c>
      <c r="I29" s="17">
        <f t="shared" ref="I29:I30" si="5">G29-H29-J29</f>
        <v>118413</v>
      </c>
      <c r="J29" s="17">
        <v>0</v>
      </c>
    </row>
    <row r="30" spans="1:10" x14ac:dyDescent="0.2">
      <c r="B30" s="10">
        <v>10020</v>
      </c>
      <c r="C30" t="s">
        <v>117</v>
      </c>
      <c r="E30" s="17">
        <v>100000</v>
      </c>
      <c r="F30" s="17">
        <f>G30-E30</f>
        <v>0</v>
      </c>
      <c r="G30" s="39">
        <v>100000</v>
      </c>
      <c r="H30" s="39">
        <v>32144</v>
      </c>
      <c r="I30" s="17">
        <f t="shared" si="5"/>
        <v>67856</v>
      </c>
      <c r="J30" s="17">
        <v>0</v>
      </c>
    </row>
    <row r="31" spans="1:10" x14ac:dyDescent="0.2">
      <c r="A31" s="31" t="s">
        <v>442</v>
      </c>
      <c r="C31" s="4" t="s">
        <v>93</v>
      </c>
      <c r="E31" s="19">
        <f t="shared" ref="E31:J31" si="6">SUM(E29:E30)</f>
        <v>700000</v>
      </c>
      <c r="F31" s="19">
        <f t="shared" si="6"/>
        <v>0</v>
      </c>
      <c r="G31" s="19">
        <f t="shared" si="6"/>
        <v>700000</v>
      </c>
      <c r="H31" s="19">
        <f t="shared" si="6"/>
        <v>513731</v>
      </c>
      <c r="I31" s="19">
        <f t="shared" si="6"/>
        <v>186269</v>
      </c>
      <c r="J31" s="19">
        <f t="shared" si="6"/>
        <v>0</v>
      </c>
    </row>
    <row r="32" spans="1:10" ht="12.75" customHeight="1" x14ac:dyDescent="0.2">
      <c r="G32" s="1"/>
      <c r="H32" s="1"/>
    </row>
    <row r="33" spans="1:10" ht="15.75" customHeight="1" x14ac:dyDescent="0.25">
      <c r="B33" s="5" t="s">
        <v>491</v>
      </c>
      <c r="D33" s="5"/>
      <c r="G33" s="1"/>
      <c r="H33" s="1"/>
    </row>
    <row r="34" spans="1:10" x14ac:dyDescent="0.2">
      <c r="B34" s="10">
        <v>10010</v>
      </c>
      <c r="C34" t="s">
        <v>116</v>
      </c>
      <c r="E34" s="17">
        <v>600000</v>
      </c>
      <c r="F34" s="17">
        <f>G34-E34</f>
        <v>10000</v>
      </c>
      <c r="G34" s="39">
        <v>610000</v>
      </c>
      <c r="H34" s="39">
        <v>500068</v>
      </c>
      <c r="I34" s="17">
        <f t="shared" ref="I34:I35" si="7">G34-H34-J34</f>
        <v>109932</v>
      </c>
      <c r="J34" s="17">
        <v>0</v>
      </c>
    </row>
    <row r="35" spans="1:10" x14ac:dyDescent="0.2">
      <c r="B35" s="10">
        <v>10020</v>
      </c>
      <c r="C35" t="s">
        <v>117</v>
      </c>
      <c r="E35" s="17">
        <v>100000</v>
      </c>
      <c r="F35" s="17">
        <f>G35-E35</f>
        <v>-10000</v>
      </c>
      <c r="G35" s="39">
        <v>90000</v>
      </c>
      <c r="H35" s="39">
        <f>16189-1</f>
        <v>16188</v>
      </c>
      <c r="I35" s="17">
        <f t="shared" si="7"/>
        <v>73812</v>
      </c>
      <c r="J35" s="17">
        <v>0</v>
      </c>
    </row>
    <row r="36" spans="1:10" ht="15" x14ac:dyDescent="0.35">
      <c r="A36" s="31" t="s">
        <v>442</v>
      </c>
      <c r="C36" s="4" t="s">
        <v>93</v>
      </c>
      <c r="E36" s="21">
        <f t="shared" ref="E36:J36" si="8">SUM(E34:E35)</f>
        <v>700000</v>
      </c>
      <c r="F36" s="21">
        <f t="shared" si="8"/>
        <v>0</v>
      </c>
      <c r="G36" s="21">
        <f t="shared" si="8"/>
        <v>700000</v>
      </c>
      <c r="H36" s="21">
        <f t="shared" si="8"/>
        <v>516256</v>
      </c>
      <c r="I36" s="21">
        <f t="shared" si="8"/>
        <v>183744</v>
      </c>
      <c r="J36" s="21">
        <f t="shared" si="8"/>
        <v>0</v>
      </c>
    </row>
    <row r="37" spans="1:10" ht="15" x14ac:dyDescent="0.35">
      <c r="A37" s="31" t="s">
        <v>443</v>
      </c>
      <c r="C37" s="4" t="s">
        <v>94</v>
      </c>
      <c r="E37" s="21">
        <f t="shared" ref="E37:J37" si="9">SUMIF($A1:$A36,"B3",E1:E36)</f>
        <v>74173432</v>
      </c>
      <c r="F37" s="21">
        <f t="shared" si="9"/>
        <v>0</v>
      </c>
      <c r="G37" s="21">
        <f t="shared" si="9"/>
        <v>74173432</v>
      </c>
      <c r="H37" s="21">
        <f t="shared" si="9"/>
        <v>66545094</v>
      </c>
      <c r="I37" s="21">
        <f t="shared" si="9"/>
        <v>7628338</v>
      </c>
      <c r="J37" s="21">
        <f t="shared" si="9"/>
        <v>0</v>
      </c>
    </row>
    <row r="38" spans="1:10" x14ac:dyDescent="0.2">
      <c r="G38" s="1"/>
      <c r="H38" s="1"/>
    </row>
    <row r="39" spans="1:10" ht="18.75" customHeight="1" x14ac:dyDescent="0.3">
      <c r="B39" s="3" t="s">
        <v>122</v>
      </c>
      <c r="D39" s="3"/>
      <c r="G39" s="1"/>
      <c r="H39" s="1"/>
    </row>
    <row r="40" spans="1:10" ht="15.75" customHeight="1" x14ac:dyDescent="0.25">
      <c r="B40" s="5" t="s">
        <v>123</v>
      </c>
      <c r="D40" s="5"/>
      <c r="G40" s="1"/>
      <c r="H40" s="1"/>
    </row>
    <row r="41" spans="1:10" x14ac:dyDescent="0.2">
      <c r="B41" s="10">
        <v>10010</v>
      </c>
      <c r="C41" t="s">
        <v>116</v>
      </c>
      <c r="E41" s="35">
        <v>2197412</v>
      </c>
      <c r="F41" s="17">
        <f t="shared" ref="F41:F45" si="10">G41-E41</f>
        <v>0</v>
      </c>
      <c r="G41" s="39">
        <v>2197412</v>
      </c>
      <c r="H41" s="39">
        <f>2027708-1</f>
        <v>2027707</v>
      </c>
      <c r="I41" s="17">
        <f t="shared" ref="I41:I45" si="11">G41-H41-J41</f>
        <v>169705</v>
      </c>
      <c r="J41" s="17">
        <v>0</v>
      </c>
    </row>
    <row r="42" spans="1:10" x14ac:dyDescent="0.2">
      <c r="B42" s="10">
        <v>10020</v>
      </c>
      <c r="C42" t="s">
        <v>117</v>
      </c>
      <c r="E42" s="35">
        <v>187274</v>
      </c>
      <c r="F42" s="17">
        <f t="shared" si="10"/>
        <v>-1513</v>
      </c>
      <c r="G42" s="39">
        <v>185761</v>
      </c>
      <c r="H42" s="39">
        <v>158952</v>
      </c>
      <c r="I42" s="17">
        <f t="shared" si="11"/>
        <v>26809</v>
      </c>
      <c r="J42" s="17">
        <v>0</v>
      </c>
    </row>
    <row r="43" spans="1:10" hidden="1" x14ac:dyDescent="0.2">
      <c r="B43" s="10">
        <v>10050</v>
      </c>
      <c r="C43" t="s">
        <v>118</v>
      </c>
      <c r="E43" s="17">
        <v>0</v>
      </c>
      <c r="F43" s="17">
        <f t="shared" si="10"/>
        <v>0</v>
      </c>
      <c r="G43" s="17">
        <v>0</v>
      </c>
      <c r="H43" s="17">
        <v>0</v>
      </c>
      <c r="I43" s="17">
        <f t="shared" si="11"/>
        <v>0</v>
      </c>
      <c r="J43" s="17">
        <v>0</v>
      </c>
    </row>
    <row r="44" spans="1:10" x14ac:dyDescent="0.2">
      <c r="B44" s="10">
        <v>16026</v>
      </c>
      <c r="C44" t="s">
        <v>124</v>
      </c>
      <c r="E44" s="35">
        <v>73614</v>
      </c>
      <c r="F44" s="17">
        <f t="shared" si="10"/>
        <v>1513</v>
      </c>
      <c r="G44" s="39">
        <v>75127</v>
      </c>
      <c r="H44" s="39">
        <v>74391</v>
      </c>
      <c r="I44" s="17">
        <f t="shared" si="11"/>
        <v>736</v>
      </c>
      <c r="J44" s="17">
        <v>0</v>
      </c>
    </row>
    <row r="45" spans="1:10" x14ac:dyDescent="0.2">
      <c r="B45" s="10">
        <v>16035</v>
      </c>
      <c r="C45" t="s">
        <v>125</v>
      </c>
      <c r="E45" s="35">
        <v>118073</v>
      </c>
      <c r="F45" s="17">
        <f t="shared" si="10"/>
        <v>0</v>
      </c>
      <c r="G45" s="39">
        <v>118073</v>
      </c>
      <c r="H45" s="39">
        <v>116892</v>
      </c>
      <c r="I45" s="17">
        <f t="shared" si="11"/>
        <v>1181</v>
      </c>
      <c r="J45" s="17">
        <v>0</v>
      </c>
    </row>
    <row r="46" spans="1:10" x14ac:dyDescent="0.2">
      <c r="A46" s="31" t="s">
        <v>442</v>
      </c>
      <c r="C46" s="4" t="s">
        <v>93</v>
      </c>
      <c r="E46" s="19">
        <f t="shared" ref="E46:J46" si="12">SUM(E41:E45)</f>
        <v>2576373</v>
      </c>
      <c r="F46" s="19">
        <f t="shared" si="12"/>
        <v>0</v>
      </c>
      <c r="G46" s="19">
        <f t="shared" si="12"/>
        <v>2576373</v>
      </c>
      <c r="H46" s="19">
        <f t="shared" si="12"/>
        <v>2377942</v>
      </c>
      <c r="I46" s="19">
        <f t="shared" si="12"/>
        <v>198431</v>
      </c>
      <c r="J46" s="19">
        <f t="shared" si="12"/>
        <v>0</v>
      </c>
    </row>
    <row r="47" spans="1:10" x14ac:dyDescent="0.2">
      <c r="G47" s="1"/>
      <c r="H47" s="1"/>
    </row>
    <row r="48" spans="1:10" ht="15.75" customHeight="1" x14ac:dyDescent="0.25">
      <c r="B48" s="5" t="s">
        <v>126</v>
      </c>
      <c r="D48" s="5"/>
      <c r="G48" s="1"/>
      <c r="H48" s="1"/>
    </row>
    <row r="49" spans="1:10" x14ac:dyDescent="0.2">
      <c r="B49" s="10">
        <v>10010</v>
      </c>
      <c r="C49" t="s">
        <v>116</v>
      </c>
      <c r="E49" s="17">
        <v>2704459</v>
      </c>
      <c r="F49" s="17">
        <f t="shared" ref="F49:F52" si="13">G49-E49</f>
        <v>132604</v>
      </c>
      <c r="G49" s="39">
        <v>2837063</v>
      </c>
      <c r="H49" s="39">
        <v>2604835</v>
      </c>
      <c r="I49" s="17">
        <f t="shared" ref="I49:I52" si="14">G49-H49-J49</f>
        <v>232228</v>
      </c>
      <c r="J49" s="17">
        <v>0</v>
      </c>
    </row>
    <row r="50" spans="1:10" x14ac:dyDescent="0.2">
      <c r="B50" s="10">
        <v>10020</v>
      </c>
      <c r="C50" t="s">
        <v>117</v>
      </c>
      <c r="E50" s="17">
        <v>1842253</v>
      </c>
      <c r="F50" s="17">
        <f t="shared" si="13"/>
        <v>246396</v>
      </c>
      <c r="G50" s="39">
        <v>2088649</v>
      </c>
      <c r="H50" s="39">
        <v>1709133</v>
      </c>
      <c r="I50" s="17">
        <f t="shared" si="14"/>
        <v>379516</v>
      </c>
      <c r="J50" s="17">
        <v>0</v>
      </c>
    </row>
    <row r="51" spans="1:10" hidden="1" x14ac:dyDescent="0.2">
      <c r="B51" s="10">
        <v>10050</v>
      </c>
      <c r="C51" t="s">
        <v>118</v>
      </c>
      <c r="E51" s="17">
        <v>0</v>
      </c>
      <c r="F51" s="17">
        <f t="shared" si="13"/>
        <v>0</v>
      </c>
      <c r="G51" s="17">
        <v>0</v>
      </c>
      <c r="H51" s="17">
        <v>0</v>
      </c>
      <c r="I51" s="17">
        <f t="shared" si="14"/>
        <v>0</v>
      </c>
      <c r="J51" s="17">
        <v>0</v>
      </c>
    </row>
    <row r="52" spans="1:10" x14ac:dyDescent="0.2">
      <c r="B52" s="10">
        <v>12480</v>
      </c>
      <c r="C52" s="23" t="s">
        <v>412</v>
      </c>
      <c r="E52" s="17">
        <v>5129932</v>
      </c>
      <c r="F52" s="17">
        <f t="shared" si="13"/>
        <v>-47000</v>
      </c>
      <c r="G52" s="39">
        <v>5082932</v>
      </c>
      <c r="H52" s="39">
        <f>4595878-1</f>
        <v>4595877</v>
      </c>
      <c r="I52" s="17">
        <f t="shared" si="14"/>
        <v>487055</v>
      </c>
      <c r="J52" s="17">
        <v>0</v>
      </c>
    </row>
    <row r="53" spans="1:10" x14ac:dyDescent="0.2">
      <c r="A53" s="31" t="s">
        <v>442</v>
      </c>
      <c r="C53" s="4" t="s">
        <v>93</v>
      </c>
      <c r="E53" s="19">
        <f t="shared" ref="E53:J53" si="15">SUM(E49:E52)</f>
        <v>9676644</v>
      </c>
      <c r="F53" s="19">
        <f t="shared" si="15"/>
        <v>332000</v>
      </c>
      <c r="G53" s="19">
        <f t="shared" si="15"/>
        <v>10008644</v>
      </c>
      <c r="H53" s="19">
        <f t="shared" si="15"/>
        <v>8909845</v>
      </c>
      <c r="I53" s="19">
        <f t="shared" si="15"/>
        <v>1098799</v>
      </c>
      <c r="J53" s="19">
        <f t="shared" si="15"/>
        <v>0</v>
      </c>
    </row>
    <row r="54" spans="1:10" x14ac:dyDescent="0.2">
      <c r="G54" s="1"/>
      <c r="H54" s="1"/>
    </row>
    <row r="55" spans="1:10" ht="15.75" customHeight="1" x14ac:dyDescent="0.25">
      <c r="B55" s="5" t="s">
        <v>127</v>
      </c>
      <c r="D55" s="5"/>
      <c r="G55" s="1"/>
      <c r="H55" s="1"/>
    </row>
    <row r="56" spans="1:10" x14ac:dyDescent="0.2">
      <c r="B56" s="10">
        <v>10010</v>
      </c>
      <c r="C56" t="s">
        <v>116</v>
      </c>
      <c r="E56" s="35">
        <v>609998</v>
      </c>
      <c r="F56" s="17">
        <f>G56-E56</f>
        <v>0</v>
      </c>
      <c r="G56" s="39">
        <v>609998</v>
      </c>
      <c r="H56" s="39">
        <v>587707</v>
      </c>
      <c r="I56" s="17">
        <f t="shared" ref="I56:I58" si="16">G56-H56-J56</f>
        <v>22291</v>
      </c>
      <c r="J56" s="17">
        <v>0</v>
      </c>
    </row>
    <row r="57" spans="1:10" x14ac:dyDescent="0.2">
      <c r="B57" s="10">
        <v>10020</v>
      </c>
      <c r="C57" t="s">
        <v>117</v>
      </c>
      <c r="E57" s="35">
        <v>119190</v>
      </c>
      <c r="F57" s="17">
        <f>G57-E57</f>
        <v>0</v>
      </c>
      <c r="G57" s="39">
        <v>119190</v>
      </c>
      <c r="H57" s="39">
        <v>88542</v>
      </c>
      <c r="I57" s="17">
        <f t="shared" si="16"/>
        <v>30648</v>
      </c>
      <c r="J57" s="17">
        <v>0</v>
      </c>
    </row>
    <row r="58" spans="1:10" hidden="1" x14ac:dyDescent="0.2">
      <c r="B58" s="10">
        <v>10050</v>
      </c>
      <c r="C58" t="s">
        <v>118</v>
      </c>
      <c r="E58" s="20">
        <v>0</v>
      </c>
      <c r="F58" s="17">
        <f>G58-E58</f>
        <v>0</v>
      </c>
      <c r="G58" s="24">
        <v>0</v>
      </c>
      <c r="H58" s="25">
        <v>0</v>
      </c>
      <c r="I58" s="17">
        <f t="shared" si="16"/>
        <v>0</v>
      </c>
      <c r="J58" s="17">
        <v>0</v>
      </c>
    </row>
    <row r="59" spans="1:10" x14ac:dyDescent="0.2">
      <c r="A59" s="31" t="s">
        <v>442</v>
      </c>
      <c r="C59" s="4" t="s">
        <v>93</v>
      </c>
      <c r="E59" s="19">
        <f t="shared" ref="E59:J59" si="17">SUM(E56:E58)</f>
        <v>729188</v>
      </c>
      <c r="F59" s="19">
        <f t="shared" si="17"/>
        <v>0</v>
      </c>
      <c r="G59" s="19">
        <f t="shared" si="17"/>
        <v>729188</v>
      </c>
      <c r="H59" s="19">
        <f t="shared" si="17"/>
        <v>676249</v>
      </c>
      <c r="I59" s="19">
        <f t="shared" si="17"/>
        <v>52939</v>
      </c>
      <c r="J59" s="19">
        <f t="shared" si="17"/>
        <v>0</v>
      </c>
    </row>
    <row r="60" spans="1:10" x14ac:dyDescent="0.2">
      <c r="G60" s="1"/>
      <c r="H60" s="1"/>
    </row>
    <row r="61" spans="1:10" ht="15.75" customHeight="1" x14ac:dyDescent="0.25">
      <c r="B61" s="5" t="s">
        <v>128</v>
      </c>
      <c r="D61" s="5"/>
      <c r="G61" s="1"/>
      <c r="H61" s="1"/>
    </row>
    <row r="62" spans="1:10" x14ac:dyDescent="0.2">
      <c r="B62" s="10">
        <v>12522</v>
      </c>
      <c r="C62" s="23" t="s">
        <v>128</v>
      </c>
      <c r="E62" s="35">
        <v>3201093</v>
      </c>
      <c r="F62" s="17">
        <f>G62-E62</f>
        <v>0</v>
      </c>
      <c r="G62" s="39">
        <v>3201093</v>
      </c>
      <c r="H62" s="39">
        <v>3034677</v>
      </c>
      <c r="I62" s="17">
        <f t="shared" ref="I62" si="18">G62-H62-J62</f>
        <v>166416</v>
      </c>
      <c r="J62" s="17">
        <v>0</v>
      </c>
    </row>
    <row r="63" spans="1:10" x14ac:dyDescent="0.2">
      <c r="A63" s="31" t="s">
        <v>442</v>
      </c>
      <c r="C63" s="4" t="s">
        <v>93</v>
      </c>
      <c r="E63" s="19">
        <f t="shared" ref="E63:J63" si="19">SUM(E60:E62)</f>
        <v>3201093</v>
      </c>
      <c r="F63" s="19">
        <f t="shared" si="19"/>
        <v>0</v>
      </c>
      <c r="G63" s="19">
        <f t="shared" si="19"/>
        <v>3201093</v>
      </c>
      <c r="H63" s="19">
        <f t="shared" si="19"/>
        <v>3034677</v>
      </c>
      <c r="I63" s="19">
        <f t="shared" si="19"/>
        <v>166416</v>
      </c>
      <c r="J63" s="19">
        <f t="shared" si="19"/>
        <v>0</v>
      </c>
    </row>
    <row r="64" spans="1:10" x14ac:dyDescent="0.2">
      <c r="G64" s="1"/>
      <c r="H64" s="1"/>
    </row>
    <row r="65" spans="1:10" ht="15.75" customHeight="1" x14ac:dyDescent="0.25">
      <c r="B65" s="5" t="s">
        <v>341</v>
      </c>
      <c r="D65" s="5"/>
      <c r="G65" s="1"/>
      <c r="H65" s="1"/>
    </row>
    <row r="66" spans="1:10" x14ac:dyDescent="0.2">
      <c r="B66" s="34">
        <v>12347</v>
      </c>
      <c r="C66" s="23" t="s">
        <v>300</v>
      </c>
      <c r="E66" s="35">
        <v>29098</v>
      </c>
      <c r="F66" s="17">
        <f t="shared" ref="F66:F67" si="20">G66-E66</f>
        <v>0</v>
      </c>
      <c r="G66" s="39">
        <v>29098</v>
      </c>
      <c r="H66" s="39">
        <v>11295</v>
      </c>
      <c r="I66" s="17">
        <f t="shared" ref="I66:I67" si="21">G66-H66-J66</f>
        <v>17803</v>
      </c>
      <c r="J66" s="17">
        <v>0</v>
      </c>
    </row>
    <row r="67" spans="1:10" x14ac:dyDescent="0.2">
      <c r="B67" s="34">
        <v>12523</v>
      </c>
      <c r="C67" s="23" t="s">
        <v>341</v>
      </c>
      <c r="E67" s="35">
        <v>1389227</v>
      </c>
      <c r="F67" s="17">
        <f t="shared" si="20"/>
        <v>0</v>
      </c>
      <c r="G67" s="39">
        <v>1389227</v>
      </c>
      <c r="H67" s="39">
        <v>1370479</v>
      </c>
      <c r="I67" s="17">
        <f t="shared" si="21"/>
        <v>18748</v>
      </c>
      <c r="J67" s="17">
        <v>0</v>
      </c>
    </row>
    <row r="68" spans="1:10" x14ac:dyDescent="0.2">
      <c r="A68" s="31" t="s">
        <v>442</v>
      </c>
      <c r="C68" s="4" t="s">
        <v>93</v>
      </c>
      <c r="E68" s="19">
        <f t="shared" ref="E68:J68" si="22">SUM(E65:E67)</f>
        <v>1418325</v>
      </c>
      <c r="F68" s="19">
        <f t="shared" si="22"/>
        <v>0</v>
      </c>
      <c r="G68" s="19">
        <f t="shared" si="22"/>
        <v>1418325</v>
      </c>
      <c r="H68" s="19">
        <f t="shared" si="22"/>
        <v>1381774</v>
      </c>
      <c r="I68" s="19">
        <f t="shared" si="22"/>
        <v>36551</v>
      </c>
      <c r="J68" s="19">
        <f t="shared" si="22"/>
        <v>0</v>
      </c>
    </row>
    <row r="69" spans="1:10" x14ac:dyDescent="0.2">
      <c r="G69" s="1"/>
      <c r="H69" s="1"/>
    </row>
    <row r="70" spans="1:10" ht="15.75" customHeight="1" x14ac:dyDescent="0.25">
      <c r="B70" s="5" t="s">
        <v>129</v>
      </c>
      <c r="D70" s="5"/>
      <c r="G70" s="1"/>
      <c r="H70" s="1"/>
    </row>
    <row r="71" spans="1:10" x14ac:dyDescent="0.2">
      <c r="B71" s="10">
        <v>12524</v>
      </c>
      <c r="C71" s="23" t="s">
        <v>129</v>
      </c>
      <c r="E71" s="35">
        <v>1481416</v>
      </c>
      <c r="F71" s="17">
        <f>G71-E71</f>
        <v>21463</v>
      </c>
      <c r="G71" s="39">
        <v>1502879</v>
      </c>
      <c r="H71" s="39">
        <v>1494592</v>
      </c>
      <c r="I71" s="17">
        <f t="shared" ref="I71" si="23">G71-H71-J71</f>
        <v>8287</v>
      </c>
      <c r="J71" s="17">
        <v>0</v>
      </c>
    </row>
    <row r="72" spans="1:10" x14ac:dyDescent="0.2">
      <c r="A72" s="31" t="s">
        <v>442</v>
      </c>
      <c r="C72" s="4" t="s">
        <v>93</v>
      </c>
      <c r="E72" s="19">
        <f t="shared" ref="E72:J72" si="24">SUM(E69:E71)</f>
        <v>1481416</v>
      </c>
      <c r="F72" s="19">
        <f t="shared" si="24"/>
        <v>21463</v>
      </c>
      <c r="G72" s="19">
        <f t="shared" si="24"/>
        <v>1502879</v>
      </c>
      <c r="H72" s="19">
        <f t="shared" si="24"/>
        <v>1494592</v>
      </c>
      <c r="I72" s="19">
        <f t="shared" si="24"/>
        <v>8287</v>
      </c>
      <c r="J72" s="19">
        <f t="shared" si="24"/>
        <v>0</v>
      </c>
    </row>
    <row r="73" spans="1:10" x14ac:dyDescent="0.2">
      <c r="G73" s="1"/>
      <c r="H73" s="1"/>
    </row>
    <row r="74" spans="1:10" ht="15.75" customHeight="1" x14ac:dyDescent="0.25">
      <c r="B74" s="5" t="s">
        <v>131</v>
      </c>
      <c r="D74" s="5"/>
      <c r="G74" s="1"/>
      <c r="H74" s="1"/>
    </row>
    <row r="75" spans="1:10" x14ac:dyDescent="0.2">
      <c r="B75" s="10">
        <v>10010</v>
      </c>
      <c r="C75" t="s">
        <v>116</v>
      </c>
      <c r="E75" s="35">
        <v>3034513</v>
      </c>
      <c r="F75" s="17">
        <f>G75-E75</f>
        <v>0</v>
      </c>
      <c r="G75" s="39">
        <v>3034513</v>
      </c>
      <c r="H75" s="39">
        <v>2864352</v>
      </c>
      <c r="I75" s="17">
        <f t="shared" ref="I75:I77" si="25">G75-H75-J75</f>
        <v>170161</v>
      </c>
      <c r="J75" s="17">
        <v>0</v>
      </c>
    </row>
    <row r="76" spans="1:10" x14ac:dyDescent="0.2">
      <c r="B76" s="10">
        <v>10020</v>
      </c>
      <c r="C76" t="s">
        <v>117</v>
      </c>
      <c r="E76" s="35">
        <v>143722</v>
      </c>
      <c r="F76" s="17">
        <f>G76-E76</f>
        <v>0</v>
      </c>
      <c r="G76" s="39">
        <v>143722</v>
      </c>
      <c r="H76" s="39">
        <v>127454</v>
      </c>
      <c r="I76" s="17">
        <f t="shared" si="25"/>
        <v>16268</v>
      </c>
      <c r="J76" s="17">
        <v>0</v>
      </c>
    </row>
    <row r="77" spans="1:10" hidden="1" x14ac:dyDescent="0.2">
      <c r="B77" s="10">
        <v>10050</v>
      </c>
      <c r="C77" t="s">
        <v>118</v>
      </c>
      <c r="E77" s="20">
        <v>0</v>
      </c>
      <c r="F77" s="17">
        <f>G77-E77</f>
        <v>0</v>
      </c>
      <c r="G77" s="24">
        <v>0</v>
      </c>
      <c r="H77" s="25">
        <v>0</v>
      </c>
      <c r="I77" s="17">
        <f t="shared" si="25"/>
        <v>0</v>
      </c>
      <c r="J77" s="17">
        <v>0</v>
      </c>
    </row>
    <row r="78" spans="1:10" x14ac:dyDescent="0.2">
      <c r="A78" s="31" t="s">
        <v>442</v>
      </c>
      <c r="C78" s="4" t="s">
        <v>93</v>
      </c>
      <c r="E78" s="19">
        <f t="shared" ref="E78:J78" si="26">SUM(E75:E77)</f>
        <v>3178235</v>
      </c>
      <c r="F78" s="19">
        <f t="shared" si="26"/>
        <v>0</v>
      </c>
      <c r="G78" s="19">
        <f t="shared" si="26"/>
        <v>3178235</v>
      </c>
      <c r="H78" s="19">
        <f t="shared" si="26"/>
        <v>2991806</v>
      </c>
      <c r="I78" s="19">
        <f t="shared" si="26"/>
        <v>186429</v>
      </c>
      <c r="J78" s="19">
        <f t="shared" si="26"/>
        <v>0</v>
      </c>
    </row>
    <row r="79" spans="1:10" ht="12.75" customHeight="1" x14ac:dyDescent="0.2">
      <c r="G79" s="1"/>
      <c r="H79" s="1"/>
    </row>
    <row r="80" spans="1:10" ht="15.75" customHeight="1" x14ac:dyDescent="0.25">
      <c r="B80" s="5" t="s">
        <v>132</v>
      </c>
      <c r="D80" s="5"/>
      <c r="G80" s="1"/>
      <c r="H80" s="1"/>
    </row>
    <row r="81" spans="1:10" x14ac:dyDescent="0.2">
      <c r="B81" s="10">
        <v>10010</v>
      </c>
      <c r="C81" t="s">
        <v>116</v>
      </c>
      <c r="E81" s="35">
        <v>23464017</v>
      </c>
      <c r="F81" s="17">
        <f>G81-E81</f>
        <v>0</v>
      </c>
      <c r="G81" s="39">
        <v>23464017</v>
      </c>
      <c r="H81" s="39">
        <v>22448969</v>
      </c>
      <c r="I81" s="17">
        <f t="shared" ref="I81:I84" si="27">G81-H81-J81</f>
        <v>1015048</v>
      </c>
      <c r="J81" s="17">
        <v>0</v>
      </c>
    </row>
    <row r="82" spans="1:10" x14ac:dyDescent="0.2">
      <c r="B82" s="10">
        <v>10020</v>
      </c>
      <c r="C82" t="s">
        <v>117</v>
      </c>
      <c r="E82" s="35">
        <v>4746238</v>
      </c>
      <c r="F82" s="17">
        <f>G82-E82</f>
        <v>0</v>
      </c>
      <c r="G82" s="39">
        <v>4746238</v>
      </c>
      <c r="H82" s="39">
        <v>4603156</v>
      </c>
      <c r="I82" s="17">
        <f t="shared" si="27"/>
        <v>143082</v>
      </c>
      <c r="J82" s="17">
        <v>0</v>
      </c>
    </row>
    <row r="83" spans="1:10" hidden="1" x14ac:dyDescent="0.2">
      <c r="B83" s="10">
        <v>10050</v>
      </c>
      <c r="C83" t="s">
        <v>118</v>
      </c>
      <c r="E83" s="20">
        <v>0</v>
      </c>
      <c r="F83" s="17">
        <f>G83-E83</f>
        <v>0</v>
      </c>
      <c r="G83" s="24">
        <v>0</v>
      </c>
      <c r="H83" s="25">
        <v>0</v>
      </c>
      <c r="I83" s="17">
        <f t="shared" si="27"/>
        <v>0</v>
      </c>
      <c r="J83" s="17">
        <v>0</v>
      </c>
    </row>
    <row r="84" spans="1:10" hidden="1" x14ac:dyDescent="0.2">
      <c r="B84" s="10">
        <v>16016</v>
      </c>
      <c r="C84" t="s">
        <v>133</v>
      </c>
      <c r="E84" s="20">
        <v>0</v>
      </c>
      <c r="F84" s="17">
        <f>G84-E84</f>
        <v>0</v>
      </c>
      <c r="G84" s="24">
        <v>0</v>
      </c>
      <c r="H84" s="25">
        <v>0</v>
      </c>
      <c r="I84" s="17">
        <f t="shared" si="27"/>
        <v>0</v>
      </c>
      <c r="J84" s="17">
        <v>0</v>
      </c>
    </row>
    <row r="85" spans="1:10" x14ac:dyDescent="0.2">
      <c r="A85" s="31" t="s">
        <v>442</v>
      </c>
      <c r="C85" s="4" t="s">
        <v>93</v>
      </c>
      <c r="E85" s="19">
        <f t="shared" ref="E85:J85" si="28">SUM(E81:E84)</f>
        <v>28210255</v>
      </c>
      <c r="F85" s="19">
        <f t="shared" si="28"/>
        <v>0</v>
      </c>
      <c r="G85" s="19">
        <f t="shared" si="28"/>
        <v>28210255</v>
      </c>
      <c r="H85" s="19">
        <f t="shared" si="28"/>
        <v>27052125</v>
      </c>
      <c r="I85" s="19">
        <f t="shared" si="28"/>
        <v>1158130</v>
      </c>
      <c r="J85" s="19">
        <f t="shared" si="28"/>
        <v>0</v>
      </c>
    </row>
    <row r="86" spans="1:10" ht="12.75" customHeight="1" x14ac:dyDescent="0.2">
      <c r="G86" s="1"/>
      <c r="H86" s="1"/>
    </row>
    <row r="87" spans="1:10" ht="15.75" customHeight="1" x14ac:dyDescent="0.25">
      <c r="B87" s="5" t="s">
        <v>134</v>
      </c>
      <c r="D87" s="5"/>
      <c r="G87" s="1"/>
      <c r="H87" s="1"/>
    </row>
    <row r="88" spans="1:10" x14ac:dyDescent="0.2">
      <c r="B88" s="10">
        <v>10010</v>
      </c>
      <c r="C88" t="s">
        <v>116</v>
      </c>
      <c r="E88" s="35">
        <v>57419820</v>
      </c>
      <c r="F88" s="17">
        <f>G88-E88</f>
        <v>-590000</v>
      </c>
      <c r="G88" s="39">
        <v>56829820</v>
      </c>
      <c r="H88" s="39">
        <f>54294776-1</f>
        <v>54294775</v>
      </c>
      <c r="I88" s="17">
        <f t="shared" ref="I88:I91" si="29">G88-H88-J88</f>
        <v>2535045</v>
      </c>
      <c r="J88" s="17">
        <v>0</v>
      </c>
    </row>
    <row r="89" spans="1:10" x14ac:dyDescent="0.2">
      <c r="B89" s="10">
        <v>10020</v>
      </c>
      <c r="C89" t="s">
        <v>117</v>
      </c>
      <c r="E89" s="35">
        <v>6776492</v>
      </c>
      <c r="F89" s="17">
        <f>G89-E89</f>
        <v>690000</v>
      </c>
      <c r="G89" s="39">
        <v>7466492</v>
      </c>
      <c r="H89" s="39">
        <v>7259861</v>
      </c>
      <c r="I89" s="17">
        <f t="shared" si="29"/>
        <v>206631</v>
      </c>
      <c r="J89" s="17">
        <v>0</v>
      </c>
    </row>
    <row r="90" spans="1:10" hidden="1" x14ac:dyDescent="0.2">
      <c r="B90" s="10">
        <v>10050</v>
      </c>
      <c r="C90" t="s">
        <v>118</v>
      </c>
      <c r="E90" s="20">
        <v>0</v>
      </c>
      <c r="F90" s="17">
        <f>G90-E90</f>
        <v>0</v>
      </c>
      <c r="G90" s="24">
        <v>0</v>
      </c>
      <c r="H90" s="25">
        <v>0</v>
      </c>
      <c r="I90" s="17">
        <f t="shared" si="29"/>
        <v>0</v>
      </c>
      <c r="J90" s="17">
        <v>0</v>
      </c>
    </row>
    <row r="91" spans="1:10" hidden="1" x14ac:dyDescent="0.2">
      <c r="B91" s="10">
        <v>12050</v>
      </c>
      <c r="C91" t="s">
        <v>135</v>
      </c>
      <c r="E91" s="20">
        <v>0</v>
      </c>
      <c r="F91" s="17">
        <f>G91-E91</f>
        <v>0</v>
      </c>
      <c r="G91" s="24">
        <v>0</v>
      </c>
      <c r="H91" s="25">
        <v>0</v>
      </c>
      <c r="I91" s="17">
        <f t="shared" si="29"/>
        <v>0</v>
      </c>
      <c r="J91" s="17">
        <v>0</v>
      </c>
    </row>
    <row r="92" spans="1:10" x14ac:dyDescent="0.2">
      <c r="A92" s="31" t="s">
        <v>442</v>
      </c>
      <c r="C92" s="4" t="s">
        <v>93</v>
      </c>
      <c r="E92" s="19">
        <f t="shared" ref="E92:J92" si="30">SUM(E88:E91)</f>
        <v>64196312</v>
      </c>
      <c r="F92" s="19">
        <f t="shared" si="30"/>
        <v>100000</v>
      </c>
      <c r="G92" s="19">
        <f t="shared" si="30"/>
        <v>64296312</v>
      </c>
      <c r="H92" s="19">
        <f t="shared" si="30"/>
        <v>61554636</v>
      </c>
      <c r="I92" s="19">
        <f t="shared" si="30"/>
        <v>2741676</v>
      </c>
      <c r="J92" s="19">
        <f t="shared" si="30"/>
        <v>0</v>
      </c>
    </row>
    <row r="93" spans="1:10" x14ac:dyDescent="0.2">
      <c r="A93" s="31"/>
      <c r="C93" s="4"/>
      <c r="E93" s="19"/>
      <c r="F93" s="19"/>
      <c r="G93" s="19"/>
      <c r="H93" s="19"/>
      <c r="I93" s="19"/>
      <c r="J93" s="19"/>
    </row>
    <row r="94" spans="1:10" ht="15.75" customHeight="1" x14ac:dyDescent="0.25">
      <c r="B94" s="5" t="s">
        <v>340</v>
      </c>
      <c r="D94" s="5"/>
      <c r="G94" s="1"/>
      <c r="H94" s="1"/>
    </row>
    <row r="95" spans="1:10" x14ac:dyDescent="0.2">
      <c r="B95" s="10">
        <v>10010</v>
      </c>
      <c r="C95" s="23" t="s">
        <v>116</v>
      </c>
      <c r="E95" s="17">
        <v>0</v>
      </c>
      <c r="F95" s="17">
        <f t="shared" ref="F95" si="31">G95-E95</f>
        <v>33814</v>
      </c>
      <c r="G95" s="39">
        <v>33814</v>
      </c>
      <c r="H95" s="39">
        <v>33814</v>
      </c>
      <c r="I95" s="17">
        <f t="shared" ref="I95" si="32">G95-H95-J95</f>
        <v>0</v>
      </c>
      <c r="J95" s="17">
        <v>0</v>
      </c>
    </row>
    <row r="96" spans="1:10" x14ac:dyDescent="0.2">
      <c r="B96" s="10">
        <v>10020</v>
      </c>
      <c r="C96" t="s">
        <v>117</v>
      </c>
      <c r="E96" s="17">
        <v>50045</v>
      </c>
      <c r="F96" s="17">
        <f t="shared" ref="F96:F104" si="33">G96-E96</f>
        <v>-5004</v>
      </c>
      <c r="G96" s="39">
        <v>45041</v>
      </c>
      <c r="H96" s="39">
        <v>29211</v>
      </c>
      <c r="I96" s="17">
        <f t="shared" ref="I96:I104" si="34">G96-H96-J96</f>
        <v>15830</v>
      </c>
      <c r="J96" s="17">
        <v>0</v>
      </c>
    </row>
    <row r="97" spans="1:10" hidden="1" x14ac:dyDescent="0.2">
      <c r="B97" s="10">
        <v>10050</v>
      </c>
      <c r="C97" t="s">
        <v>118</v>
      </c>
      <c r="E97" s="17">
        <v>0</v>
      </c>
      <c r="F97" s="17">
        <f t="shared" si="33"/>
        <v>0</v>
      </c>
      <c r="G97" s="17">
        <v>0</v>
      </c>
      <c r="H97" s="17">
        <v>0</v>
      </c>
      <c r="I97" s="17">
        <f t="shared" si="34"/>
        <v>0</v>
      </c>
      <c r="J97" s="17">
        <v>0</v>
      </c>
    </row>
    <row r="98" spans="1:10" x14ac:dyDescent="0.2">
      <c r="B98" s="10">
        <v>12028</v>
      </c>
      <c r="C98" t="s">
        <v>173</v>
      </c>
      <c r="E98" s="17">
        <v>97663</v>
      </c>
      <c r="F98" s="17">
        <f t="shared" si="33"/>
        <v>7114</v>
      </c>
      <c r="G98" s="39">
        <v>104777</v>
      </c>
      <c r="H98" s="39">
        <v>101840</v>
      </c>
      <c r="I98" s="17">
        <f t="shared" si="34"/>
        <v>2937</v>
      </c>
      <c r="J98" s="17">
        <v>0</v>
      </c>
    </row>
    <row r="99" spans="1:10" x14ac:dyDescent="0.2">
      <c r="B99" s="10">
        <v>12525</v>
      </c>
      <c r="C99" t="s">
        <v>387</v>
      </c>
      <c r="E99" s="35">
        <v>274435</v>
      </c>
      <c r="F99" s="17">
        <f>G99-E99</f>
        <v>0</v>
      </c>
      <c r="G99" s="39">
        <v>274435</v>
      </c>
      <c r="H99" s="39">
        <v>250007</v>
      </c>
      <c r="I99" s="17">
        <f t="shared" si="34"/>
        <v>24428</v>
      </c>
      <c r="J99" s="17">
        <v>0</v>
      </c>
    </row>
    <row r="100" spans="1:10" x14ac:dyDescent="0.2">
      <c r="B100" s="10">
        <v>12526</v>
      </c>
      <c r="C100" t="s">
        <v>53</v>
      </c>
      <c r="E100" s="35">
        <v>135335</v>
      </c>
      <c r="F100" s="17">
        <f t="shared" si="33"/>
        <v>0</v>
      </c>
      <c r="G100" s="39">
        <v>135335</v>
      </c>
      <c r="H100" s="39">
        <v>112972</v>
      </c>
      <c r="I100" s="17">
        <f t="shared" si="34"/>
        <v>22363</v>
      </c>
      <c r="J100" s="17">
        <v>0</v>
      </c>
    </row>
    <row r="101" spans="1:10" x14ac:dyDescent="0.2">
      <c r="B101" s="10">
        <v>12527</v>
      </c>
      <c r="C101" t="s">
        <v>130</v>
      </c>
      <c r="E101" s="35">
        <v>84636</v>
      </c>
      <c r="F101" s="17">
        <f t="shared" si="33"/>
        <v>0</v>
      </c>
      <c r="G101" s="39">
        <v>84636</v>
      </c>
      <c r="H101" s="39">
        <v>81914</v>
      </c>
      <c r="I101" s="17">
        <f t="shared" si="34"/>
        <v>2722</v>
      </c>
      <c r="J101" s="17">
        <v>0</v>
      </c>
    </row>
    <row r="102" spans="1:10" x14ac:dyDescent="0.2">
      <c r="B102" s="10">
        <v>12528</v>
      </c>
      <c r="C102" t="s">
        <v>172</v>
      </c>
      <c r="E102" s="35">
        <v>649545</v>
      </c>
      <c r="F102" s="17">
        <f t="shared" si="33"/>
        <v>1000</v>
      </c>
      <c r="G102" s="39">
        <v>650545</v>
      </c>
      <c r="H102" s="39">
        <v>631052</v>
      </c>
      <c r="I102" s="17">
        <f t="shared" si="34"/>
        <v>19493</v>
      </c>
      <c r="J102" s="17">
        <v>0</v>
      </c>
    </row>
    <row r="103" spans="1:10" x14ac:dyDescent="0.2">
      <c r="B103" s="10">
        <v>12529</v>
      </c>
      <c r="C103" t="s">
        <v>309</v>
      </c>
      <c r="E103" s="35">
        <v>421421</v>
      </c>
      <c r="F103" s="17">
        <f t="shared" si="33"/>
        <v>0</v>
      </c>
      <c r="G103" s="39">
        <v>421421</v>
      </c>
      <c r="H103" s="39">
        <v>376019</v>
      </c>
      <c r="I103" s="17">
        <f t="shared" si="34"/>
        <v>45402</v>
      </c>
      <c r="J103" s="17">
        <v>0</v>
      </c>
    </row>
    <row r="104" spans="1:10" x14ac:dyDescent="0.2">
      <c r="B104" s="10">
        <v>12530</v>
      </c>
      <c r="C104" t="s">
        <v>164</v>
      </c>
      <c r="E104" s="35">
        <v>116774</v>
      </c>
      <c r="F104" s="17">
        <f t="shared" si="33"/>
        <v>-3110</v>
      </c>
      <c r="G104" s="39">
        <v>113664</v>
      </c>
      <c r="H104" s="39">
        <v>88365</v>
      </c>
      <c r="I104" s="17">
        <f t="shared" si="34"/>
        <v>25299</v>
      </c>
      <c r="J104" s="17">
        <v>0</v>
      </c>
    </row>
    <row r="105" spans="1:10" x14ac:dyDescent="0.2">
      <c r="A105" s="31" t="s">
        <v>442</v>
      </c>
      <c r="C105" s="4" t="s">
        <v>93</v>
      </c>
      <c r="E105" s="19">
        <f>SUM(E95:E104)</f>
        <v>1829854</v>
      </c>
      <c r="F105" s="19">
        <f t="shared" ref="F105:J105" si="35">SUM(F95:F104)</f>
        <v>33814</v>
      </c>
      <c r="G105" s="19">
        <f t="shared" si="35"/>
        <v>1863668</v>
      </c>
      <c r="H105" s="19">
        <f t="shared" si="35"/>
        <v>1705194</v>
      </c>
      <c r="I105" s="19">
        <f t="shared" si="35"/>
        <v>158474</v>
      </c>
      <c r="J105" s="19">
        <f t="shared" si="35"/>
        <v>0</v>
      </c>
    </row>
    <row r="106" spans="1:10" ht="12.75" customHeight="1" x14ac:dyDescent="0.2">
      <c r="G106" s="1"/>
      <c r="H106" s="1"/>
    </row>
    <row r="107" spans="1:10" ht="15.75" customHeight="1" x14ac:dyDescent="0.25">
      <c r="B107" s="5" t="s">
        <v>136</v>
      </c>
      <c r="D107" s="5"/>
      <c r="G107" s="1"/>
      <c r="H107" s="1"/>
    </row>
    <row r="108" spans="1:10" x14ac:dyDescent="0.2">
      <c r="B108" s="11">
        <v>10010</v>
      </c>
      <c r="C108" t="s">
        <v>116</v>
      </c>
      <c r="E108" s="17">
        <v>11390132</v>
      </c>
      <c r="F108" s="17">
        <f t="shared" ref="F108:F123" si="36">G108-E108</f>
        <v>0</v>
      </c>
      <c r="G108" s="39">
        <v>11390132</v>
      </c>
      <c r="H108" s="39">
        <v>10349080</v>
      </c>
      <c r="I108" s="17">
        <f t="shared" ref="I108:I123" si="37">G108-H108-J108</f>
        <v>1041052</v>
      </c>
      <c r="J108" s="17">
        <v>0</v>
      </c>
    </row>
    <row r="109" spans="1:10" x14ac:dyDescent="0.2">
      <c r="B109" s="11">
        <v>10020</v>
      </c>
      <c r="C109" t="s">
        <v>117</v>
      </c>
      <c r="E109" s="17">
        <v>1497271</v>
      </c>
      <c r="F109" s="17">
        <f t="shared" si="36"/>
        <v>92382</v>
      </c>
      <c r="G109" s="39">
        <v>1589653</v>
      </c>
      <c r="H109" s="39">
        <v>1076636</v>
      </c>
      <c r="I109" s="17">
        <f t="shared" si="37"/>
        <v>84101</v>
      </c>
      <c r="J109" s="17">
        <v>428916</v>
      </c>
    </row>
    <row r="110" spans="1:10" hidden="1" x14ac:dyDescent="0.2">
      <c r="B110" s="11">
        <v>10050</v>
      </c>
      <c r="C110" t="s">
        <v>118</v>
      </c>
      <c r="E110" s="17">
        <v>0</v>
      </c>
      <c r="F110" s="17">
        <f t="shared" si="36"/>
        <v>0</v>
      </c>
      <c r="G110" s="17">
        <v>0</v>
      </c>
      <c r="H110" s="17">
        <v>0</v>
      </c>
      <c r="I110" s="17">
        <f t="shared" si="37"/>
        <v>0</v>
      </c>
      <c r="J110" s="17">
        <v>0</v>
      </c>
    </row>
    <row r="111" spans="1:10" x14ac:dyDescent="0.2">
      <c r="B111" s="11">
        <v>12130</v>
      </c>
      <c r="C111" t="s">
        <v>337</v>
      </c>
      <c r="E111" s="35">
        <v>2935370</v>
      </c>
      <c r="F111" s="17">
        <f t="shared" si="36"/>
        <v>0</v>
      </c>
      <c r="G111" s="39">
        <v>2935370</v>
      </c>
      <c r="H111" s="39">
        <v>345024</v>
      </c>
      <c r="I111" s="17">
        <f t="shared" si="37"/>
        <v>1</v>
      </c>
      <c r="J111" s="17">
        <v>2590345</v>
      </c>
    </row>
    <row r="112" spans="1:10" x14ac:dyDescent="0.2">
      <c r="B112" s="11">
        <v>12169</v>
      </c>
      <c r="C112" t="s">
        <v>137</v>
      </c>
      <c r="E112" s="35">
        <v>40894</v>
      </c>
      <c r="F112" s="17">
        <f t="shared" si="36"/>
        <v>0</v>
      </c>
      <c r="G112" s="39">
        <v>40894</v>
      </c>
      <c r="H112" s="39">
        <v>25137</v>
      </c>
      <c r="I112" s="17">
        <f t="shared" si="37"/>
        <v>15757</v>
      </c>
      <c r="J112" s="17">
        <v>0</v>
      </c>
    </row>
    <row r="113" spans="1:10" x14ac:dyDescent="0.2">
      <c r="B113" s="11">
        <v>12251</v>
      </c>
      <c r="C113" t="s">
        <v>138</v>
      </c>
      <c r="E113" s="35">
        <v>938648</v>
      </c>
      <c r="F113" s="17">
        <f t="shared" si="36"/>
        <v>0</v>
      </c>
      <c r="G113" s="39">
        <v>938648</v>
      </c>
      <c r="H113" s="39">
        <v>858401</v>
      </c>
      <c r="I113" s="17">
        <f t="shared" si="37"/>
        <v>80247</v>
      </c>
      <c r="J113" s="17">
        <v>0</v>
      </c>
    </row>
    <row r="114" spans="1:10" x14ac:dyDescent="0.2">
      <c r="B114" s="11">
        <v>12535</v>
      </c>
      <c r="C114" t="s">
        <v>15</v>
      </c>
      <c r="E114" s="35">
        <v>920048</v>
      </c>
      <c r="F114" s="17">
        <f t="shared" si="36"/>
        <v>0</v>
      </c>
      <c r="G114" s="39">
        <v>920048</v>
      </c>
      <c r="H114" s="39">
        <v>892447</v>
      </c>
      <c r="I114" s="17">
        <f t="shared" si="37"/>
        <v>27601</v>
      </c>
      <c r="J114" s="17">
        <v>0</v>
      </c>
    </row>
    <row r="115" spans="1:10" x14ac:dyDescent="0.2">
      <c r="B115" s="11">
        <v>12573</v>
      </c>
      <c r="C115" s="23" t="s">
        <v>445</v>
      </c>
      <c r="E115" s="35">
        <v>885000</v>
      </c>
      <c r="F115" s="17">
        <f t="shared" si="36"/>
        <v>0</v>
      </c>
      <c r="G115" s="39">
        <v>885000</v>
      </c>
      <c r="H115" s="39">
        <v>799423</v>
      </c>
      <c r="I115" s="17">
        <f t="shared" si="37"/>
        <v>85577</v>
      </c>
      <c r="J115" s="17">
        <v>0</v>
      </c>
    </row>
    <row r="116" spans="1:10" x14ac:dyDescent="0.2">
      <c r="B116" s="11">
        <v>16017</v>
      </c>
      <c r="C116" t="s">
        <v>139</v>
      </c>
      <c r="E116" s="35">
        <v>27300000</v>
      </c>
      <c r="F116" s="17">
        <f t="shared" si="36"/>
        <v>-92382</v>
      </c>
      <c r="G116" s="39">
        <v>27207618</v>
      </c>
      <c r="H116" s="39">
        <v>25021326</v>
      </c>
      <c r="I116" s="17">
        <f t="shared" si="37"/>
        <v>2186292</v>
      </c>
      <c r="J116" s="17">
        <v>0</v>
      </c>
    </row>
    <row r="117" spans="1:10" x14ac:dyDescent="0.2">
      <c r="B117" s="10">
        <v>17004</v>
      </c>
      <c r="C117" t="s">
        <v>63</v>
      </c>
      <c r="E117" s="35">
        <v>66730441</v>
      </c>
      <c r="F117" s="17">
        <f t="shared" si="36"/>
        <v>0</v>
      </c>
      <c r="G117" s="39">
        <v>66730441</v>
      </c>
      <c r="H117" s="39">
        <v>66730438</v>
      </c>
      <c r="I117" s="17">
        <f t="shared" si="37"/>
        <v>3</v>
      </c>
      <c r="J117" s="17">
        <v>0</v>
      </c>
    </row>
    <row r="118" spans="1:10" x14ac:dyDescent="0.2">
      <c r="B118" s="10">
        <v>17006</v>
      </c>
      <c r="C118" t="s">
        <v>295</v>
      </c>
      <c r="E118" s="35">
        <v>114950770</v>
      </c>
      <c r="F118" s="17">
        <f t="shared" si="36"/>
        <v>0</v>
      </c>
      <c r="G118" s="39">
        <v>114950770</v>
      </c>
      <c r="H118" s="39">
        <v>114950767</v>
      </c>
      <c r="I118" s="17">
        <f t="shared" si="37"/>
        <v>3</v>
      </c>
      <c r="J118" s="17">
        <v>0</v>
      </c>
    </row>
    <row r="119" spans="1:10" x14ac:dyDescent="0.2">
      <c r="B119" s="11">
        <v>17011</v>
      </c>
      <c r="C119" t="s">
        <v>87</v>
      </c>
      <c r="E119" s="35">
        <v>374065</v>
      </c>
      <c r="F119" s="17">
        <f t="shared" si="36"/>
        <v>0</v>
      </c>
      <c r="G119" s="39">
        <v>374065</v>
      </c>
      <c r="H119" s="39">
        <v>374065</v>
      </c>
      <c r="I119" s="17">
        <f t="shared" si="37"/>
        <v>0</v>
      </c>
      <c r="J119" s="17">
        <v>0</v>
      </c>
    </row>
    <row r="120" spans="1:10" x14ac:dyDescent="0.2">
      <c r="B120" s="11">
        <v>17016</v>
      </c>
      <c r="C120" t="s">
        <v>140</v>
      </c>
      <c r="E120" s="35">
        <v>5423986</v>
      </c>
      <c r="F120" s="17">
        <f t="shared" si="36"/>
        <v>0</v>
      </c>
      <c r="G120" s="39">
        <v>5423986</v>
      </c>
      <c r="H120" s="39">
        <v>4884698</v>
      </c>
      <c r="I120" s="17">
        <f t="shared" si="37"/>
        <v>539288</v>
      </c>
      <c r="J120" s="17">
        <v>0</v>
      </c>
    </row>
    <row r="121" spans="1:10" x14ac:dyDescent="0.2">
      <c r="B121" s="11">
        <v>17018</v>
      </c>
      <c r="C121" t="s">
        <v>141</v>
      </c>
      <c r="E121" s="35">
        <v>19176502</v>
      </c>
      <c r="F121" s="17">
        <f t="shared" si="36"/>
        <v>0</v>
      </c>
      <c r="G121" s="39">
        <v>19176502</v>
      </c>
      <c r="H121" s="39">
        <v>19176502</v>
      </c>
      <c r="I121" s="17">
        <f t="shared" si="37"/>
        <v>0</v>
      </c>
      <c r="J121" s="17">
        <v>0</v>
      </c>
    </row>
    <row r="122" spans="1:10" x14ac:dyDescent="0.2">
      <c r="B122" s="11">
        <v>17021</v>
      </c>
      <c r="C122" t="s">
        <v>142</v>
      </c>
      <c r="E122" s="35">
        <v>112221</v>
      </c>
      <c r="F122" s="17">
        <f t="shared" si="36"/>
        <v>0</v>
      </c>
      <c r="G122" s="39">
        <v>112221</v>
      </c>
      <c r="H122" s="39">
        <v>64853</v>
      </c>
      <c r="I122" s="17">
        <f t="shared" si="37"/>
        <v>47368</v>
      </c>
      <c r="J122" s="17">
        <v>0</v>
      </c>
    </row>
    <row r="123" spans="1:10" x14ac:dyDescent="0.2">
      <c r="B123" s="11">
        <v>17024</v>
      </c>
      <c r="C123" t="s">
        <v>143</v>
      </c>
      <c r="E123" s="35">
        <v>2777546</v>
      </c>
      <c r="F123" s="17">
        <f t="shared" si="36"/>
        <v>0</v>
      </c>
      <c r="G123" s="39">
        <v>2777546</v>
      </c>
      <c r="H123" s="39">
        <v>2777546</v>
      </c>
      <c r="I123" s="17">
        <f t="shared" si="37"/>
        <v>0</v>
      </c>
      <c r="J123" s="17">
        <v>0</v>
      </c>
    </row>
    <row r="124" spans="1:10" x14ac:dyDescent="0.2">
      <c r="A124" s="31" t="s">
        <v>442</v>
      </c>
      <c r="C124" s="4" t="s">
        <v>93</v>
      </c>
      <c r="E124" s="19">
        <f t="shared" ref="E124:J124" si="38">SUM(E108:E123)</f>
        <v>255452894</v>
      </c>
      <c r="F124" s="19">
        <f t="shared" si="38"/>
        <v>0</v>
      </c>
      <c r="G124" s="19">
        <f t="shared" si="38"/>
        <v>255452894</v>
      </c>
      <c r="H124" s="19">
        <f t="shared" si="38"/>
        <v>248326343</v>
      </c>
      <c r="I124" s="19">
        <f t="shared" si="38"/>
        <v>4107290</v>
      </c>
      <c r="J124" s="19">
        <f t="shared" si="38"/>
        <v>3019261</v>
      </c>
    </row>
    <row r="125" spans="1:10" ht="12.75" customHeight="1" x14ac:dyDescent="0.2">
      <c r="G125" s="1"/>
      <c r="H125" s="1"/>
    </row>
    <row r="126" spans="1:10" ht="15.75" customHeight="1" x14ac:dyDescent="0.25">
      <c r="B126" s="5" t="s">
        <v>301</v>
      </c>
      <c r="D126" s="5"/>
      <c r="G126" s="1"/>
      <c r="H126" s="1"/>
    </row>
    <row r="127" spans="1:10" x14ac:dyDescent="0.2">
      <c r="B127" s="10">
        <v>10010</v>
      </c>
      <c r="C127" t="s">
        <v>116</v>
      </c>
      <c r="E127" s="35">
        <v>21375366</v>
      </c>
      <c r="F127" s="17">
        <f t="shared" ref="F127:F132" si="39">G127-E127</f>
        <v>0</v>
      </c>
      <c r="G127" s="39">
        <v>21375366</v>
      </c>
      <c r="H127" s="39">
        <v>20898634</v>
      </c>
      <c r="I127" s="17">
        <f t="shared" ref="I127:I132" si="40">G127-H127-J127</f>
        <v>476732</v>
      </c>
      <c r="J127" s="17">
        <v>0</v>
      </c>
    </row>
    <row r="128" spans="1:10" x14ac:dyDescent="0.2">
      <c r="B128" s="10">
        <v>10020</v>
      </c>
      <c r="C128" t="s">
        <v>117</v>
      </c>
      <c r="E128" s="35">
        <v>3150761</v>
      </c>
      <c r="F128" s="17">
        <f t="shared" si="39"/>
        <v>0</v>
      </c>
      <c r="G128" s="39">
        <v>3150761</v>
      </c>
      <c r="H128" s="39">
        <v>2994433</v>
      </c>
      <c r="I128" s="17">
        <f t="shared" si="40"/>
        <v>156328</v>
      </c>
      <c r="J128" s="17">
        <v>0</v>
      </c>
    </row>
    <row r="129" spans="1:10" hidden="1" x14ac:dyDescent="0.2">
      <c r="B129" s="10">
        <v>10050</v>
      </c>
      <c r="C129" t="s">
        <v>118</v>
      </c>
      <c r="E129" s="17">
        <v>0</v>
      </c>
      <c r="F129" s="17">
        <f t="shared" si="39"/>
        <v>0</v>
      </c>
      <c r="G129" s="17">
        <v>0</v>
      </c>
      <c r="H129" s="17">
        <v>0</v>
      </c>
      <c r="I129" s="17">
        <f t="shared" si="40"/>
        <v>0</v>
      </c>
      <c r="J129" s="17">
        <v>0</v>
      </c>
    </row>
    <row r="130" spans="1:10" x14ac:dyDescent="0.2">
      <c r="B130" s="10">
        <v>12574</v>
      </c>
      <c r="C130" t="s">
        <v>446</v>
      </c>
      <c r="E130" s="35">
        <v>527104</v>
      </c>
      <c r="F130" s="17">
        <f t="shared" si="39"/>
        <v>0</v>
      </c>
      <c r="G130" s="39">
        <v>527104</v>
      </c>
      <c r="H130" s="39">
        <v>521833</v>
      </c>
      <c r="I130" s="17">
        <f t="shared" si="40"/>
        <v>5271</v>
      </c>
      <c r="J130" s="17">
        <v>0</v>
      </c>
    </row>
    <row r="131" spans="1:10" x14ac:dyDescent="0.2">
      <c r="B131" s="10">
        <v>16045</v>
      </c>
      <c r="C131" t="s">
        <v>302</v>
      </c>
      <c r="E131" s="35">
        <v>6666</v>
      </c>
      <c r="F131" s="17">
        <f t="shared" si="39"/>
        <v>0</v>
      </c>
      <c r="G131" s="39">
        <v>6666</v>
      </c>
      <c r="H131" s="39">
        <v>6467</v>
      </c>
      <c r="I131" s="17">
        <f t="shared" si="40"/>
        <v>199</v>
      </c>
      <c r="J131" s="17">
        <v>0</v>
      </c>
    </row>
    <row r="132" spans="1:10" x14ac:dyDescent="0.2">
      <c r="B132" s="10">
        <v>16049</v>
      </c>
      <c r="C132" t="s">
        <v>303</v>
      </c>
      <c r="E132" s="35">
        <v>307834</v>
      </c>
      <c r="F132" s="17">
        <f t="shared" si="39"/>
        <v>0</v>
      </c>
      <c r="G132" s="39">
        <v>307834</v>
      </c>
      <c r="H132" s="39">
        <v>249910</v>
      </c>
      <c r="I132" s="17">
        <f t="shared" si="40"/>
        <v>57924</v>
      </c>
      <c r="J132" s="17">
        <v>0</v>
      </c>
    </row>
    <row r="133" spans="1:10" x14ac:dyDescent="0.2">
      <c r="A133" s="31" t="s">
        <v>442</v>
      </c>
      <c r="C133" s="4" t="s">
        <v>93</v>
      </c>
      <c r="E133" s="19">
        <f t="shared" ref="E133:J133" si="41">SUM(E127:E132)</f>
        <v>25367731</v>
      </c>
      <c r="F133" s="19">
        <f t="shared" si="41"/>
        <v>0</v>
      </c>
      <c r="G133" s="19">
        <f t="shared" si="41"/>
        <v>25367731</v>
      </c>
      <c r="H133" s="19">
        <f t="shared" si="41"/>
        <v>24671277</v>
      </c>
      <c r="I133" s="19">
        <f t="shared" si="41"/>
        <v>696454</v>
      </c>
      <c r="J133" s="19">
        <f t="shared" si="41"/>
        <v>0</v>
      </c>
    </row>
    <row r="134" spans="1:10" ht="12.75" customHeight="1" x14ac:dyDescent="0.2">
      <c r="G134" s="1"/>
      <c r="H134" s="1"/>
    </row>
    <row r="135" spans="1:10" ht="15.75" customHeight="1" x14ac:dyDescent="0.25">
      <c r="B135" s="5" t="s">
        <v>146</v>
      </c>
      <c r="D135" s="5"/>
      <c r="G135" s="1"/>
      <c r="H135" s="1"/>
    </row>
    <row r="136" spans="1:10" x14ac:dyDescent="0.2">
      <c r="B136" s="10">
        <v>10010</v>
      </c>
      <c r="C136" t="s">
        <v>116</v>
      </c>
      <c r="E136" s="17">
        <v>49794514</v>
      </c>
      <c r="F136" s="17">
        <f t="shared" ref="F136:F151" si="42">G136-E136</f>
        <v>0</v>
      </c>
      <c r="G136" s="39">
        <v>49794514</v>
      </c>
      <c r="H136" s="39">
        <v>46239496</v>
      </c>
      <c r="I136" s="17">
        <f t="shared" ref="I136:I151" si="43">G136-H136-J136</f>
        <v>3555018</v>
      </c>
      <c r="J136" s="17">
        <v>0</v>
      </c>
    </row>
    <row r="137" spans="1:10" x14ac:dyDescent="0.2">
      <c r="B137" s="10">
        <v>10020</v>
      </c>
      <c r="C137" t="s">
        <v>117</v>
      </c>
      <c r="E137" s="17">
        <v>31256154</v>
      </c>
      <c r="F137" s="17">
        <f t="shared" si="42"/>
        <v>0</v>
      </c>
      <c r="G137" s="39">
        <v>31256154</v>
      </c>
      <c r="H137" s="39">
        <v>30203892</v>
      </c>
      <c r="I137" s="17">
        <f t="shared" si="43"/>
        <v>969662</v>
      </c>
      <c r="J137" s="17">
        <v>82600</v>
      </c>
    </row>
    <row r="138" spans="1:10" hidden="1" x14ac:dyDescent="0.2">
      <c r="B138" s="10">
        <v>10050</v>
      </c>
      <c r="C138" t="s">
        <v>118</v>
      </c>
      <c r="E138" s="17">
        <v>0</v>
      </c>
      <c r="F138" s="17">
        <f t="shared" si="42"/>
        <v>0</v>
      </c>
      <c r="G138" s="17">
        <v>0</v>
      </c>
      <c r="H138" s="17">
        <v>0</v>
      </c>
      <c r="I138" s="17">
        <f t="shared" si="43"/>
        <v>0</v>
      </c>
      <c r="J138" s="17">
        <v>0</v>
      </c>
    </row>
    <row r="139" spans="1:10" x14ac:dyDescent="0.2">
      <c r="B139" s="10">
        <v>12016</v>
      </c>
      <c r="C139" t="s">
        <v>304</v>
      </c>
      <c r="E139" s="17">
        <v>0</v>
      </c>
      <c r="F139" s="17">
        <f t="shared" si="42"/>
        <v>570000</v>
      </c>
      <c r="G139" s="39">
        <v>570000</v>
      </c>
      <c r="H139" s="39">
        <v>436419</v>
      </c>
      <c r="I139" s="17">
        <f t="shared" si="43"/>
        <v>0</v>
      </c>
      <c r="J139" s="17">
        <v>133581</v>
      </c>
    </row>
    <row r="140" spans="1:10" x14ac:dyDescent="0.2">
      <c r="B140" s="10">
        <v>12024</v>
      </c>
      <c r="C140" t="s">
        <v>335</v>
      </c>
      <c r="E140" s="35">
        <v>720965</v>
      </c>
      <c r="F140" s="17">
        <f t="shared" si="42"/>
        <v>0</v>
      </c>
      <c r="G140" s="39">
        <v>720965</v>
      </c>
      <c r="H140" s="39">
        <v>0</v>
      </c>
      <c r="I140" s="17">
        <f t="shared" si="43"/>
        <v>0</v>
      </c>
      <c r="J140" s="17">
        <v>720965</v>
      </c>
    </row>
    <row r="141" spans="1:10" x14ac:dyDescent="0.2">
      <c r="B141" s="10">
        <v>12096</v>
      </c>
      <c r="C141" t="s">
        <v>151</v>
      </c>
      <c r="E141" s="35">
        <v>3089993</v>
      </c>
      <c r="F141" s="17">
        <f t="shared" si="42"/>
        <v>0</v>
      </c>
      <c r="G141" s="39">
        <v>3089993</v>
      </c>
      <c r="H141" s="39">
        <v>3000316</v>
      </c>
      <c r="I141" s="17">
        <f t="shared" si="43"/>
        <v>89677</v>
      </c>
      <c r="J141" s="17">
        <v>0</v>
      </c>
    </row>
    <row r="142" spans="1:10" x14ac:dyDescent="0.2">
      <c r="B142" s="10">
        <v>12115</v>
      </c>
      <c r="C142" t="s">
        <v>147</v>
      </c>
      <c r="E142" s="35">
        <v>102927</v>
      </c>
      <c r="F142" s="17">
        <f t="shared" si="42"/>
        <v>0</v>
      </c>
      <c r="G142" s="39">
        <v>102927</v>
      </c>
      <c r="H142" s="39">
        <v>94693</v>
      </c>
      <c r="I142" s="17">
        <f t="shared" si="43"/>
        <v>8234</v>
      </c>
      <c r="J142" s="17">
        <v>0</v>
      </c>
    </row>
    <row r="143" spans="1:10" x14ac:dyDescent="0.2">
      <c r="B143" s="10">
        <v>12123</v>
      </c>
      <c r="C143" t="s">
        <v>305</v>
      </c>
      <c r="E143" s="35">
        <v>18155</v>
      </c>
      <c r="F143" s="17">
        <f t="shared" si="42"/>
        <v>0</v>
      </c>
      <c r="G143" s="39">
        <v>18155</v>
      </c>
      <c r="H143" s="39">
        <v>17611</v>
      </c>
      <c r="I143" s="17">
        <f t="shared" si="43"/>
        <v>544</v>
      </c>
      <c r="J143" s="17">
        <v>0</v>
      </c>
    </row>
    <row r="144" spans="1:10" x14ac:dyDescent="0.2">
      <c r="B144" s="10">
        <v>12141</v>
      </c>
      <c r="C144" s="23" t="s">
        <v>413</v>
      </c>
      <c r="E144" s="35">
        <v>65026</v>
      </c>
      <c r="F144" s="17">
        <f t="shared" si="42"/>
        <v>0</v>
      </c>
      <c r="G144" s="39">
        <v>65026</v>
      </c>
      <c r="H144" s="39">
        <v>55313</v>
      </c>
      <c r="I144" s="17">
        <f t="shared" si="43"/>
        <v>9713</v>
      </c>
      <c r="J144" s="17">
        <v>0</v>
      </c>
    </row>
    <row r="145" spans="1:10" x14ac:dyDescent="0.2">
      <c r="B145" s="10">
        <v>12155</v>
      </c>
      <c r="C145" t="s">
        <v>148</v>
      </c>
      <c r="E145" s="35">
        <v>725251</v>
      </c>
      <c r="F145" s="17">
        <f t="shared" si="42"/>
        <v>-720000</v>
      </c>
      <c r="G145" s="39">
        <v>5251</v>
      </c>
      <c r="H145" s="39">
        <v>5251</v>
      </c>
      <c r="I145" s="17">
        <f t="shared" si="43"/>
        <v>0</v>
      </c>
      <c r="J145" s="17">
        <v>0</v>
      </c>
    </row>
    <row r="146" spans="1:10" x14ac:dyDescent="0.2">
      <c r="B146" s="10">
        <v>12176</v>
      </c>
      <c r="C146" t="s">
        <v>149</v>
      </c>
      <c r="E146" s="35">
        <v>22116</v>
      </c>
      <c r="F146" s="17">
        <f t="shared" si="42"/>
        <v>0</v>
      </c>
      <c r="G146" s="39">
        <v>22116</v>
      </c>
      <c r="H146" s="39">
        <v>12247</v>
      </c>
      <c r="I146" s="17">
        <f t="shared" si="43"/>
        <v>9869</v>
      </c>
      <c r="J146" s="17">
        <v>0</v>
      </c>
    </row>
    <row r="147" spans="1:10" x14ac:dyDescent="0.2">
      <c r="B147" s="10">
        <v>12179</v>
      </c>
      <c r="C147" t="s">
        <v>342</v>
      </c>
      <c r="E147" s="35">
        <v>10421930</v>
      </c>
      <c r="F147" s="17">
        <f t="shared" si="42"/>
        <v>0</v>
      </c>
      <c r="G147" s="39">
        <v>10421930</v>
      </c>
      <c r="H147" s="39">
        <v>9641484</v>
      </c>
      <c r="I147" s="17">
        <f t="shared" si="43"/>
        <v>780446</v>
      </c>
      <c r="J147" s="17">
        <v>0</v>
      </c>
    </row>
    <row r="148" spans="1:10" x14ac:dyDescent="0.2">
      <c r="B148" s="10">
        <v>12218</v>
      </c>
      <c r="C148" t="s">
        <v>150</v>
      </c>
      <c r="E148" s="35">
        <v>4480774</v>
      </c>
      <c r="F148" s="17">
        <f t="shared" si="42"/>
        <v>0</v>
      </c>
      <c r="G148" s="39">
        <v>4480774</v>
      </c>
      <c r="H148" s="39">
        <v>4346352</v>
      </c>
      <c r="I148" s="17">
        <f t="shared" si="43"/>
        <v>134422</v>
      </c>
      <c r="J148" s="17">
        <v>0</v>
      </c>
    </row>
    <row r="149" spans="1:10" x14ac:dyDescent="0.2">
      <c r="B149" s="10">
        <v>12323</v>
      </c>
      <c r="C149" t="s">
        <v>344</v>
      </c>
      <c r="E149" s="35">
        <v>1100000</v>
      </c>
      <c r="F149" s="17">
        <f t="shared" si="42"/>
        <v>0</v>
      </c>
      <c r="G149" s="39">
        <v>1100000</v>
      </c>
      <c r="H149" s="39">
        <v>1066979</v>
      </c>
      <c r="I149" s="17">
        <f t="shared" si="43"/>
        <v>33021</v>
      </c>
      <c r="J149" s="17">
        <v>0</v>
      </c>
    </row>
    <row r="150" spans="1:10" x14ac:dyDescent="0.2">
      <c r="B150" s="10">
        <v>12507</v>
      </c>
      <c r="C150" s="23" t="s">
        <v>414</v>
      </c>
      <c r="E150" s="35">
        <v>13585462</v>
      </c>
      <c r="F150" s="17">
        <f t="shared" si="42"/>
        <v>0</v>
      </c>
      <c r="G150" s="39">
        <v>13585462</v>
      </c>
      <c r="H150" s="39">
        <v>12328576</v>
      </c>
      <c r="I150" s="17">
        <f t="shared" si="43"/>
        <v>1256886</v>
      </c>
      <c r="J150" s="17">
        <v>0</v>
      </c>
    </row>
    <row r="151" spans="1:10" x14ac:dyDescent="0.2">
      <c r="B151" s="10">
        <v>12511</v>
      </c>
      <c r="C151" t="s">
        <v>343</v>
      </c>
      <c r="E151" s="35">
        <v>13200415</v>
      </c>
      <c r="F151" s="17">
        <f t="shared" si="42"/>
        <v>0</v>
      </c>
      <c r="G151" s="39">
        <v>13200415</v>
      </c>
      <c r="H151" s="39">
        <v>12696888</v>
      </c>
      <c r="I151" s="17">
        <f t="shared" si="43"/>
        <v>503527</v>
      </c>
      <c r="J151" s="17">
        <v>0</v>
      </c>
    </row>
    <row r="152" spans="1:10" x14ac:dyDescent="0.2">
      <c r="A152" s="31" t="s">
        <v>442</v>
      </c>
      <c r="C152" s="4" t="s">
        <v>93</v>
      </c>
      <c r="E152" s="19">
        <f t="shared" ref="E152:J152" si="44">SUM(E136:E151)</f>
        <v>128583682</v>
      </c>
      <c r="F152" s="19">
        <f t="shared" si="44"/>
        <v>-150000</v>
      </c>
      <c r="G152" s="19">
        <f t="shared" si="44"/>
        <v>128433682</v>
      </c>
      <c r="H152" s="19">
        <f t="shared" si="44"/>
        <v>120145517</v>
      </c>
      <c r="I152" s="19">
        <f t="shared" si="44"/>
        <v>7351019</v>
      </c>
      <c r="J152" s="19">
        <f t="shared" si="44"/>
        <v>937146</v>
      </c>
    </row>
    <row r="153" spans="1:10" ht="12.75" customHeight="1" x14ac:dyDescent="0.2">
      <c r="G153" s="1"/>
      <c r="H153" s="1"/>
    </row>
    <row r="154" spans="1:10" ht="15.75" customHeight="1" x14ac:dyDescent="0.25">
      <c r="B154" s="5" t="s">
        <v>152</v>
      </c>
      <c r="D154" s="5"/>
      <c r="G154" s="1"/>
      <c r="H154" s="1"/>
    </row>
    <row r="155" spans="1:10" x14ac:dyDescent="0.2">
      <c r="B155" s="10">
        <v>10010</v>
      </c>
      <c r="C155" t="s">
        <v>116</v>
      </c>
      <c r="E155" s="35">
        <v>31369385</v>
      </c>
      <c r="F155" s="17">
        <f>G155-E155</f>
        <v>0</v>
      </c>
      <c r="G155" s="39">
        <v>31369385</v>
      </c>
      <c r="H155" s="39">
        <v>29171100</v>
      </c>
      <c r="I155" s="17">
        <f t="shared" ref="I155:I157" si="45">G155-H155-J155</f>
        <v>2198285</v>
      </c>
      <c r="J155" s="17">
        <v>0</v>
      </c>
    </row>
    <row r="156" spans="1:10" x14ac:dyDescent="0.2">
      <c r="B156" s="10">
        <v>10020</v>
      </c>
      <c r="C156" t="s">
        <v>117</v>
      </c>
      <c r="E156" s="35">
        <v>998871</v>
      </c>
      <c r="F156" s="17">
        <f>G156-E156</f>
        <v>25000</v>
      </c>
      <c r="G156" s="39">
        <v>1023871</v>
      </c>
      <c r="H156" s="39">
        <v>924549</v>
      </c>
      <c r="I156" s="17">
        <f t="shared" si="45"/>
        <v>99322</v>
      </c>
      <c r="J156" s="17">
        <v>0</v>
      </c>
    </row>
    <row r="157" spans="1:10" hidden="1" x14ac:dyDescent="0.2">
      <c r="B157" s="10">
        <v>10050</v>
      </c>
      <c r="C157" t="s">
        <v>118</v>
      </c>
      <c r="E157" s="20">
        <v>0</v>
      </c>
      <c r="F157" s="17">
        <f>G157-E157</f>
        <v>0</v>
      </c>
      <c r="G157" s="24">
        <v>0</v>
      </c>
      <c r="H157" s="25">
        <v>0</v>
      </c>
      <c r="I157" s="17">
        <f t="shared" si="45"/>
        <v>0</v>
      </c>
      <c r="J157" s="17">
        <v>0</v>
      </c>
    </row>
    <row r="158" spans="1:10" x14ac:dyDescent="0.2">
      <c r="A158" s="31" t="s">
        <v>442</v>
      </c>
      <c r="C158" s="4" t="s">
        <v>93</v>
      </c>
      <c r="E158" s="19">
        <f t="shared" ref="E158:J158" si="46">SUM(E155:E157)</f>
        <v>32368256</v>
      </c>
      <c r="F158" s="19">
        <f t="shared" si="46"/>
        <v>25000</v>
      </c>
      <c r="G158" s="19">
        <f t="shared" si="46"/>
        <v>32393256</v>
      </c>
      <c r="H158" s="19">
        <f t="shared" si="46"/>
        <v>30095649</v>
      </c>
      <c r="I158" s="19">
        <f t="shared" si="46"/>
        <v>2297607</v>
      </c>
      <c r="J158" s="19">
        <f t="shared" si="46"/>
        <v>0</v>
      </c>
    </row>
    <row r="159" spans="1:10" ht="12.75" customHeight="1" x14ac:dyDescent="0.2">
      <c r="G159" s="1"/>
      <c r="H159" s="1"/>
    </row>
    <row r="160" spans="1:10" ht="15.75" customHeight="1" x14ac:dyDescent="0.25">
      <c r="B160" s="5" t="s">
        <v>154</v>
      </c>
      <c r="D160" s="5"/>
      <c r="G160" s="1"/>
      <c r="H160" s="1"/>
    </row>
    <row r="161" spans="1:10" x14ac:dyDescent="0.2">
      <c r="B161" s="10">
        <v>10010</v>
      </c>
      <c r="C161" t="s">
        <v>116</v>
      </c>
      <c r="E161" s="35">
        <v>45296055</v>
      </c>
      <c r="F161" s="17">
        <f t="shared" ref="F161:F170" si="47">G161-E161</f>
        <v>188905</v>
      </c>
      <c r="G161" s="39">
        <v>45484960</v>
      </c>
      <c r="H161" s="39">
        <v>45447036</v>
      </c>
      <c r="I161" s="17">
        <f t="shared" ref="I161:I170" si="48">G161-H161-J161</f>
        <v>37924</v>
      </c>
      <c r="J161" s="17">
        <v>0</v>
      </c>
    </row>
    <row r="162" spans="1:10" x14ac:dyDescent="0.2">
      <c r="B162" s="10">
        <v>10020</v>
      </c>
      <c r="C162" t="s">
        <v>117</v>
      </c>
      <c r="E162" s="35">
        <v>2359373</v>
      </c>
      <c r="F162" s="17">
        <f t="shared" si="47"/>
        <v>140000</v>
      </c>
      <c r="G162" s="39">
        <v>2499373</v>
      </c>
      <c r="H162" s="39">
        <v>2356342</v>
      </c>
      <c r="I162" s="17">
        <f t="shared" si="48"/>
        <v>143031</v>
      </c>
      <c r="J162" s="17">
        <v>0</v>
      </c>
    </row>
    <row r="163" spans="1:10" hidden="1" x14ac:dyDescent="0.2">
      <c r="B163" s="10">
        <v>10050</v>
      </c>
      <c r="C163" t="s">
        <v>118</v>
      </c>
      <c r="E163" s="17">
        <v>0</v>
      </c>
      <c r="F163" s="17">
        <f t="shared" si="47"/>
        <v>0</v>
      </c>
      <c r="G163" s="17">
        <v>0</v>
      </c>
      <c r="H163" s="17">
        <v>0</v>
      </c>
      <c r="I163" s="17">
        <f t="shared" si="48"/>
        <v>0</v>
      </c>
      <c r="J163" s="17">
        <v>0</v>
      </c>
    </row>
    <row r="164" spans="1:10" x14ac:dyDescent="0.2">
      <c r="B164" s="10">
        <v>12069</v>
      </c>
      <c r="C164" t="s">
        <v>156</v>
      </c>
      <c r="E164" s="35">
        <v>165806</v>
      </c>
      <c r="F164" s="17">
        <f t="shared" si="47"/>
        <v>0</v>
      </c>
      <c r="G164" s="39">
        <v>165806</v>
      </c>
      <c r="H164" s="39">
        <v>152770</v>
      </c>
      <c r="I164" s="17">
        <f t="shared" si="48"/>
        <v>13036</v>
      </c>
      <c r="J164" s="17">
        <v>0</v>
      </c>
    </row>
    <row r="165" spans="1:10" x14ac:dyDescent="0.2">
      <c r="B165" s="10">
        <v>12097</v>
      </c>
      <c r="C165" t="s">
        <v>157</v>
      </c>
      <c r="E165" s="35">
        <v>52044</v>
      </c>
      <c r="F165" s="17">
        <f t="shared" si="47"/>
        <v>0</v>
      </c>
      <c r="G165" s="39">
        <v>52044</v>
      </c>
      <c r="H165" s="39">
        <v>24378</v>
      </c>
      <c r="I165" s="17">
        <f t="shared" si="48"/>
        <v>27666</v>
      </c>
      <c r="J165" s="17">
        <v>0</v>
      </c>
    </row>
    <row r="166" spans="1:10" x14ac:dyDescent="0.2">
      <c r="B166" s="10">
        <v>12110</v>
      </c>
      <c r="C166" t="s">
        <v>158</v>
      </c>
      <c r="E166" s="35">
        <v>191757</v>
      </c>
      <c r="F166" s="17">
        <f t="shared" si="47"/>
        <v>0</v>
      </c>
      <c r="G166" s="39">
        <v>191757</v>
      </c>
      <c r="H166" s="39">
        <v>111497</v>
      </c>
      <c r="I166" s="17">
        <f t="shared" si="48"/>
        <v>80260</v>
      </c>
      <c r="J166" s="17">
        <v>0</v>
      </c>
    </row>
    <row r="167" spans="1:10" x14ac:dyDescent="0.2">
      <c r="B167" s="10">
        <v>12117</v>
      </c>
      <c r="C167" t="s">
        <v>159</v>
      </c>
      <c r="E167" s="35">
        <v>1107897</v>
      </c>
      <c r="F167" s="17">
        <f t="shared" si="47"/>
        <v>-54000</v>
      </c>
      <c r="G167" s="39">
        <v>1053897</v>
      </c>
      <c r="H167" s="39">
        <v>1026148</v>
      </c>
      <c r="I167" s="17">
        <f t="shared" si="48"/>
        <v>27749</v>
      </c>
      <c r="J167" s="17">
        <v>0</v>
      </c>
    </row>
    <row r="168" spans="1:10" x14ac:dyDescent="0.2">
      <c r="B168" s="10">
        <v>12485</v>
      </c>
      <c r="C168" t="s">
        <v>160</v>
      </c>
      <c r="E168" s="35">
        <v>444</v>
      </c>
      <c r="F168" s="17">
        <f t="shared" si="47"/>
        <v>0</v>
      </c>
      <c r="G168" s="39">
        <v>444</v>
      </c>
      <c r="H168" s="39">
        <v>299</v>
      </c>
      <c r="I168" s="17">
        <f t="shared" si="48"/>
        <v>145</v>
      </c>
      <c r="J168" s="17">
        <v>0</v>
      </c>
    </row>
    <row r="169" spans="1:10" x14ac:dyDescent="0.2">
      <c r="B169" s="10">
        <v>12537</v>
      </c>
      <c r="C169" s="23" t="s">
        <v>366</v>
      </c>
      <c r="E169" s="35">
        <v>240619</v>
      </c>
      <c r="F169" s="17">
        <f t="shared" si="47"/>
        <v>-24000</v>
      </c>
      <c r="G169" s="39">
        <v>216619</v>
      </c>
      <c r="H169" s="39">
        <v>200471</v>
      </c>
      <c r="I169" s="17">
        <f t="shared" si="48"/>
        <v>16148</v>
      </c>
      <c r="J169" s="17">
        <v>0</v>
      </c>
    </row>
    <row r="170" spans="1:10" x14ac:dyDescent="0.2">
      <c r="B170" s="10">
        <v>12538</v>
      </c>
      <c r="C170" s="23" t="s">
        <v>367</v>
      </c>
      <c r="E170" s="35">
        <v>1044948</v>
      </c>
      <c r="F170" s="17">
        <f t="shared" si="47"/>
        <v>-62000</v>
      </c>
      <c r="G170" s="39">
        <v>982948</v>
      </c>
      <c r="H170" s="39">
        <v>970044</v>
      </c>
      <c r="I170" s="17">
        <f t="shared" si="48"/>
        <v>12904</v>
      </c>
      <c r="J170" s="17">
        <v>0</v>
      </c>
    </row>
    <row r="171" spans="1:10" ht="15" x14ac:dyDescent="0.35">
      <c r="A171" s="31" t="s">
        <v>442</v>
      </c>
      <c r="C171" s="4" t="s">
        <v>93</v>
      </c>
      <c r="E171" s="21">
        <f t="shared" ref="E171:J171" si="49">SUM(E161:E170)</f>
        <v>50458943</v>
      </c>
      <c r="F171" s="21">
        <f t="shared" si="49"/>
        <v>188905</v>
      </c>
      <c r="G171" s="21">
        <f t="shared" si="49"/>
        <v>50647848</v>
      </c>
      <c r="H171" s="21">
        <f t="shared" si="49"/>
        <v>50288985</v>
      </c>
      <c r="I171" s="21">
        <f t="shared" si="49"/>
        <v>358863</v>
      </c>
      <c r="J171" s="21">
        <f t="shared" si="49"/>
        <v>0</v>
      </c>
    </row>
    <row r="172" spans="1:10" ht="15" x14ac:dyDescent="0.35">
      <c r="A172" s="31" t="s">
        <v>443</v>
      </c>
      <c r="C172" s="4" t="s">
        <v>97</v>
      </c>
      <c r="E172" s="21">
        <f t="shared" ref="E172:J172" si="50">SUMIF($A41:$A171,"B3",E41:E171)</f>
        <v>608729201</v>
      </c>
      <c r="F172" s="21">
        <f t="shared" si="50"/>
        <v>551182</v>
      </c>
      <c r="G172" s="21">
        <f t="shared" si="50"/>
        <v>609280383</v>
      </c>
      <c r="H172" s="21">
        <f t="shared" si="50"/>
        <v>584706611</v>
      </c>
      <c r="I172" s="21">
        <f t="shared" si="50"/>
        <v>20617365</v>
      </c>
      <c r="J172" s="21">
        <f t="shared" si="50"/>
        <v>3956407</v>
      </c>
    </row>
    <row r="173" spans="1:10" ht="12.75" customHeight="1" x14ac:dyDescent="0.2">
      <c r="G173" s="1"/>
      <c r="H173" s="1"/>
    </row>
    <row r="174" spans="1:10" ht="18.75" customHeight="1" x14ac:dyDescent="0.3">
      <c r="B174" s="3" t="s">
        <v>96</v>
      </c>
      <c r="G174" s="1"/>
      <c r="H174" s="1"/>
    </row>
    <row r="175" spans="1:10" ht="15.75" customHeight="1" x14ac:dyDescent="0.25">
      <c r="B175" s="5" t="s">
        <v>362</v>
      </c>
      <c r="D175" s="5"/>
      <c r="G175" s="1"/>
      <c r="H175" s="1"/>
    </row>
    <row r="176" spans="1:10" x14ac:dyDescent="0.2">
      <c r="B176" s="10">
        <v>10010</v>
      </c>
      <c r="C176" t="s">
        <v>116</v>
      </c>
      <c r="E176" s="35">
        <v>136557561</v>
      </c>
      <c r="F176" s="17">
        <f t="shared" ref="F176:F194" si="51">G176-E176</f>
        <v>8478586</v>
      </c>
      <c r="G176" s="39">
        <v>145036147</v>
      </c>
      <c r="H176" s="39">
        <v>139524468</v>
      </c>
      <c r="I176" s="17">
        <f t="shared" ref="I176:I194" si="52">G176-H176-J176</f>
        <v>5511679</v>
      </c>
      <c r="J176" s="17">
        <v>0</v>
      </c>
    </row>
    <row r="177" spans="2:10" x14ac:dyDescent="0.2">
      <c r="B177" s="10">
        <v>10020</v>
      </c>
      <c r="C177" t="s">
        <v>117</v>
      </c>
      <c r="E177" s="35">
        <v>26275160</v>
      </c>
      <c r="F177" s="17">
        <f t="shared" si="51"/>
        <v>0</v>
      </c>
      <c r="G177" s="39">
        <v>26275160</v>
      </c>
      <c r="H177" s="39">
        <v>25795008</v>
      </c>
      <c r="I177" s="17">
        <f t="shared" si="52"/>
        <v>480152</v>
      </c>
      <c r="J177" s="17">
        <v>0</v>
      </c>
    </row>
    <row r="178" spans="2:10" x14ac:dyDescent="0.2">
      <c r="B178" s="10">
        <v>10050</v>
      </c>
      <c r="C178" t="s">
        <v>118</v>
      </c>
      <c r="E178" s="35">
        <v>86580</v>
      </c>
      <c r="F178" s="17">
        <f t="shared" si="51"/>
        <v>0</v>
      </c>
      <c r="G178" s="39">
        <v>86580</v>
      </c>
      <c r="H178" s="39">
        <v>83525</v>
      </c>
      <c r="I178" s="17">
        <f t="shared" si="52"/>
        <v>3055</v>
      </c>
      <c r="J178" s="17">
        <v>0</v>
      </c>
    </row>
    <row r="179" spans="2:10" x14ac:dyDescent="0.2">
      <c r="B179" s="10">
        <v>12026</v>
      </c>
      <c r="C179" t="s">
        <v>161</v>
      </c>
      <c r="E179" s="17">
        <v>50458</v>
      </c>
      <c r="F179" s="17">
        <f t="shared" si="51"/>
        <v>0</v>
      </c>
      <c r="G179" s="39">
        <v>50458</v>
      </c>
      <c r="H179" s="39">
        <v>250</v>
      </c>
      <c r="I179" s="17">
        <f t="shared" si="52"/>
        <v>254</v>
      </c>
      <c r="J179" s="17">
        <v>49954</v>
      </c>
    </row>
    <row r="180" spans="2:10" x14ac:dyDescent="0.2">
      <c r="B180" s="10">
        <v>12082</v>
      </c>
      <c r="C180" t="s">
        <v>162</v>
      </c>
      <c r="E180" s="35">
        <v>6394806</v>
      </c>
      <c r="F180" s="17">
        <f t="shared" si="51"/>
        <v>0</v>
      </c>
      <c r="G180" s="39">
        <v>6394806</v>
      </c>
      <c r="H180" s="39">
        <v>6136527</v>
      </c>
      <c r="I180" s="17">
        <f t="shared" si="52"/>
        <v>258279</v>
      </c>
      <c r="J180" s="17">
        <v>0</v>
      </c>
    </row>
    <row r="181" spans="2:10" x14ac:dyDescent="0.2">
      <c r="B181" s="10">
        <v>12235</v>
      </c>
      <c r="C181" t="s">
        <v>163</v>
      </c>
      <c r="E181" s="35">
        <v>4293814</v>
      </c>
      <c r="F181" s="17">
        <f t="shared" si="51"/>
        <v>500000</v>
      </c>
      <c r="G181" s="39">
        <v>4793814</v>
      </c>
      <c r="H181" s="39">
        <v>4587241</v>
      </c>
      <c r="I181" s="38">
        <f t="shared" si="52"/>
        <v>206573</v>
      </c>
      <c r="J181" s="17">
        <v>0</v>
      </c>
    </row>
    <row r="182" spans="2:10" x14ac:dyDescent="0.2">
      <c r="B182" s="10">
        <v>16009</v>
      </c>
      <c r="C182" t="s">
        <v>345</v>
      </c>
      <c r="E182" s="35">
        <v>76900</v>
      </c>
      <c r="F182" s="17">
        <f t="shared" si="51"/>
        <v>0</v>
      </c>
      <c r="G182" s="39">
        <v>76900</v>
      </c>
      <c r="H182" s="39">
        <v>19000</v>
      </c>
      <c r="I182" s="17">
        <f t="shared" si="52"/>
        <v>57900</v>
      </c>
      <c r="J182" s="17">
        <v>0</v>
      </c>
    </row>
    <row r="183" spans="2:10" x14ac:dyDescent="0.2">
      <c r="B183" s="10">
        <v>16010</v>
      </c>
      <c r="C183" s="23" t="s">
        <v>415</v>
      </c>
      <c r="E183" s="35">
        <v>22368</v>
      </c>
      <c r="F183" s="17">
        <f t="shared" si="51"/>
        <v>0</v>
      </c>
      <c r="G183" s="39">
        <v>22368</v>
      </c>
      <c r="H183" s="39">
        <v>20580</v>
      </c>
      <c r="I183" s="17">
        <f t="shared" si="52"/>
        <v>1788</v>
      </c>
      <c r="J183" s="17">
        <v>0</v>
      </c>
    </row>
    <row r="184" spans="2:10" x14ac:dyDescent="0.2">
      <c r="B184" s="10">
        <v>16011</v>
      </c>
      <c r="C184" t="s">
        <v>346</v>
      </c>
      <c r="E184" s="35">
        <v>14887</v>
      </c>
      <c r="F184" s="17">
        <f t="shared" si="51"/>
        <v>0</v>
      </c>
      <c r="G184" s="39">
        <v>14887</v>
      </c>
      <c r="H184" s="39">
        <v>13697</v>
      </c>
      <c r="I184" s="17">
        <f t="shared" si="52"/>
        <v>1190</v>
      </c>
      <c r="J184" s="17">
        <v>0</v>
      </c>
    </row>
    <row r="185" spans="2:10" x14ac:dyDescent="0.2">
      <c r="B185" s="10">
        <v>16013</v>
      </c>
      <c r="C185" s="23" t="s">
        <v>416</v>
      </c>
      <c r="E185" s="35">
        <v>177683</v>
      </c>
      <c r="F185" s="17">
        <f t="shared" si="51"/>
        <v>0</v>
      </c>
      <c r="G185" s="39">
        <v>177683</v>
      </c>
      <c r="H185" s="39">
        <v>89658</v>
      </c>
      <c r="I185" s="17">
        <f t="shared" si="52"/>
        <v>88025</v>
      </c>
      <c r="J185" s="17">
        <v>0</v>
      </c>
    </row>
    <row r="186" spans="2:10" x14ac:dyDescent="0.2">
      <c r="B186" s="10">
        <v>16014</v>
      </c>
      <c r="C186" s="23" t="s">
        <v>417</v>
      </c>
      <c r="E186" s="35">
        <v>182087</v>
      </c>
      <c r="F186" s="17">
        <f t="shared" si="51"/>
        <v>0</v>
      </c>
      <c r="G186" s="39">
        <v>182087</v>
      </c>
      <c r="H186" s="39">
        <v>90908</v>
      </c>
      <c r="I186" s="17">
        <f t="shared" si="52"/>
        <v>91179</v>
      </c>
      <c r="J186" s="17">
        <v>0</v>
      </c>
    </row>
    <row r="187" spans="2:10" x14ac:dyDescent="0.2">
      <c r="B187" s="10">
        <v>16025</v>
      </c>
      <c r="C187" t="s">
        <v>347</v>
      </c>
      <c r="E187" s="35">
        <v>46150</v>
      </c>
      <c r="F187" s="17">
        <f t="shared" si="51"/>
        <v>0</v>
      </c>
      <c r="G187" s="39">
        <v>46150</v>
      </c>
      <c r="H187" s="39">
        <v>19000</v>
      </c>
      <c r="I187" s="17">
        <f t="shared" si="52"/>
        <v>27150</v>
      </c>
      <c r="J187" s="17">
        <v>0</v>
      </c>
    </row>
    <row r="188" spans="2:10" x14ac:dyDescent="0.2">
      <c r="B188" s="10">
        <v>16034</v>
      </c>
      <c r="C188" t="s">
        <v>348</v>
      </c>
      <c r="E188" s="35">
        <v>30000</v>
      </c>
      <c r="F188" s="17">
        <f t="shared" si="51"/>
        <v>0</v>
      </c>
      <c r="G188" s="39">
        <v>30000</v>
      </c>
      <c r="H188" s="39">
        <v>19000</v>
      </c>
      <c r="I188" s="17">
        <f t="shared" si="52"/>
        <v>11000</v>
      </c>
      <c r="J188" s="17">
        <v>0</v>
      </c>
    </row>
    <row r="189" spans="2:10" x14ac:dyDescent="0.2">
      <c r="B189" s="10">
        <v>16044</v>
      </c>
      <c r="C189" t="s">
        <v>349</v>
      </c>
      <c r="E189" s="35">
        <v>23100</v>
      </c>
      <c r="F189" s="17">
        <f t="shared" si="51"/>
        <v>0</v>
      </c>
      <c r="G189" s="39">
        <v>23100</v>
      </c>
      <c r="H189" s="39">
        <v>19000</v>
      </c>
      <c r="I189" s="17">
        <f t="shared" si="52"/>
        <v>4100</v>
      </c>
      <c r="J189" s="17">
        <v>0</v>
      </c>
    </row>
    <row r="190" spans="2:10" x14ac:dyDescent="0.2">
      <c r="B190" s="10">
        <v>16056</v>
      </c>
      <c r="C190" t="s">
        <v>350</v>
      </c>
      <c r="E190" s="35">
        <v>53830</v>
      </c>
      <c r="F190" s="17">
        <f t="shared" si="51"/>
        <v>0</v>
      </c>
      <c r="G190" s="39">
        <v>53830</v>
      </c>
      <c r="H190" s="39">
        <v>19000</v>
      </c>
      <c r="I190" s="17">
        <f t="shared" si="52"/>
        <v>34830</v>
      </c>
      <c r="J190" s="17">
        <v>0</v>
      </c>
    </row>
    <row r="191" spans="2:10" x14ac:dyDescent="0.2">
      <c r="B191" s="10">
        <v>16065</v>
      </c>
      <c r="C191" t="s">
        <v>351</v>
      </c>
      <c r="E191" s="35">
        <v>37700</v>
      </c>
      <c r="F191" s="17">
        <f t="shared" si="51"/>
        <v>0</v>
      </c>
      <c r="G191" s="39">
        <v>37700</v>
      </c>
      <c r="H191" s="39">
        <v>19000</v>
      </c>
      <c r="I191" s="17">
        <f t="shared" si="52"/>
        <v>18700</v>
      </c>
      <c r="J191" s="17">
        <v>0</v>
      </c>
    </row>
    <row r="192" spans="2:10" x14ac:dyDescent="0.2">
      <c r="B192" s="10">
        <v>16074</v>
      </c>
      <c r="C192" t="s">
        <v>352</v>
      </c>
      <c r="E192" s="35">
        <v>76900</v>
      </c>
      <c r="F192" s="17">
        <f t="shared" si="51"/>
        <v>0</v>
      </c>
      <c r="G192" s="39">
        <v>76900</v>
      </c>
      <c r="H192" s="39">
        <v>19000</v>
      </c>
      <c r="I192" s="17">
        <f t="shared" si="52"/>
        <v>57900</v>
      </c>
      <c r="J192" s="17">
        <v>0</v>
      </c>
    </row>
    <row r="193" spans="1:10" x14ac:dyDescent="0.2">
      <c r="B193" s="10">
        <v>16080</v>
      </c>
      <c r="C193" t="s">
        <v>353</v>
      </c>
      <c r="E193" s="35">
        <v>23100</v>
      </c>
      <c r="F193" s="17">
        <f t="shared" si="51"/>
        <v>0</v>
      </c>
      <c r="G193" s="39">
        <v>23100</v>
      </c>
      <c r="H193" s="39">
        <v>19000</v>
      </c>
      <c r="I193" s="17">
        <f t="shared" si="52"/>
        <v>4100</v>
      </c>
      <c r="J193" s="17">
        <v>0</v>
      </c>
    </row>
    <row r="194" spans="1:10" x14ac:dyDescent="0.2">
      <c r="B194" s="10">
        <v>16179</v>
      </c>
      <c r="C194" t="s">
        <v>354</v>
      </c>
      <c r="E194" s="35">
        <v>22320</v>
      </c>
      <c r="F194" s="17">
        <f t="shared" si="51"/>
        <v>0</v>
      </c>
      <c r="G194" s="39">
        <v>22320</v>
      </c>
      <c r="H194" s="39">
        <v>19000</v>
      </c>
      <c r="I194" s="17">
        <f t="shared" si="52"/>
        <v>3320</v>
      </c>
      <c r="J194" s="17">
        <v>0</v>
      </c>
    </row>
    <row r="195" spans="1:10" x14ac:dyDescent="0.2">
      <c r="A195" s="31" t="s">
        <v>442</v>
      </c>
      <c r="C195" s="4" t="s">
        <v>93</v>
      </c>
      <c r="E195" s="19">
        <f t="shared" ref="E195:J195" si="53">SUM(E176:E194)</f>
        <v>174445404</v>
      </c>
      <c r="F195" s="19">
        <f t="shared" si="53"/>
        <v>8978586</v>
      </c>
      <c r="G195" s="19">
        <f t="shared" si="53"/>
        <v>183423990</v>
      </c>
      <c r="H195" s="19">
        <f t="shared" si="53"/>
        <v>176512862</v>
      </c>
      <c r="I195" s="19">
        <f t="shared" si="53"/>
        <v>6861174</v>
      </c>
      <c r="J195" s="19">
        <f t="shared" si="53"/>
        <v>49954</v>
      </c>
    </row>
    <row r="196" spans="1:10" ht="12.75" customHeight="1" x14ac:dyDescent="0.2">
      <c r="G196" s="1"/>
      <c r="H196" s="1"/>
    </row>
    <row r="197" spans="1:10" ht="15.75" hidden="1" x14ac:dyDescent="0.25">
      <c r="B197" s="5" t="s">
        <v>355</v>
      </c>
      <c r="D197" s="5"/>
      <c r="G197" s="1"/>
      <c r="H197" s="1"/>
    </row>
    <row r="198" spans="1:10" hidden="1" x14ac:dyDescent="0.2">
      <c r="B198" s="10">
        <v>10010</v>
      </c>
      <c r="C198" t="s">
        <v>116</v>
      </c>
      <c r="E198" s="20">
        <v>0</v>
      </c>
      <c r="F198" s="17">
        <f>G198-E198</f>
        <v>0</v>
      </c>
      <c r="G198" s="24">
        <v>0</v>
      </c>
      <c r="H198" s="25">
        <v>0</v>
      </c>
      <c r="I198" s="17">
        <f t="shared" ref="I198:I199" si="54">G198-H198-J198</f>
        <v>0</v>
      </c>
      <c r="J198" s="17">
        <v>0</v>
      </c>
    </row>
    <row r="199" spans="1:10" hidden="1" x14ac:dyDescent="0.2">
      <c r="B199" s="10">
        <v>10020</v>
      </c>
      <c r="C199" t="s">
        <v>117</v>
      </c>
      <c r="E199" s="20">
        <v>0</v>
      </c>
      <c r="F199" s="17">
        <f>G199-E199</f>
        <v>0</v>
      </c>
      <c r="G199" s="24">
        <v>0</v>
      </c>
      <c r="H199" s="25">
        <v>0</v>
      </c>
      <c r="I199" s="17">
        <f t="shared" si="54"/>
        <v>0</v>
      </c>
      <c r="J199" s="17">
        <v>0</v>
      </c>
    </row>
    <row r="200" spans="1:10" hidden="1" x14ac:dyDescent="0.2">
      <c r="A200" s="31" t="s">
        <v>442</v>
      </c>
      <c r="C200" s="4" t="s">
        <v>93</v>
      </c>
      <c r="E200" s="19">
        <f t="shared" ref="E200:J200" si="55">SUM(E198:E199)</f>
        <v>0</v>
      </c>
      <c r="F200" s="19">
        <f t="shared" si="55"/>
        <v>0</v>
      </c>
      <c r="G200" s="19">
        <f t="shared" si="55"/>
        <v>0</v>
      </c>
      <c r="H200" s="19">
        <f t="shared" si="55"/>
        <v>0</v>
      </c>
      <c r="I200" s="19">
        <f t="shared" si="55"/>
        <v>0</v>
      </c>
      <c r="J200" s="19">
        <f t="shared" si="55"/>
        <v>0</v>
      </c>
    </row>
    <row r="201" spans="1:10" hidden="1" x14ac:dyDescent="0.2">
      <c r="G201" s="1"/>
      <c r="H201" s="1"/>
    </row>
    <row r="202" spans="1:10" ht="15.75" customHeight="1" x14ac:dyDescent="0.25">
      <c r="B202" s="5" t="s">
        <v>165</v>
      </c>
      <c r="D202" s="5"/>
      <c r="G202" s="1"/>
      <c r="H202" s="1"/>
    </row>
    <row r="203" spans="1:10" x14ac:dyDescent="0.2">
      <c r="B203" s="10">
        <v>10010</v>
      </c>
      <c r="C203" t="s">
        <v>116</v>
      </c>
      <c r="E203" s="35">
        <v>2863407</v>
      </c>
      <c r="F203" s="17">
        <f t="shared" ref="F203:F207" si="56">G203-E203</f>
        <v>-40000</v>
      </c>
      <c r="G203" s="39">
        <v>2823407</v>
      </c>
      <c r="H203" s="39">
        <v>2701720</v>
      </c>
      <c r="I203" s="17">
        <f t="shared" ref="I203:I207" si="57">G203-H203-J203</f>
        <v>121687</v>
      </c>
      <c r="J203" s="17">
        <v>0</v>
      </c>
    </row>
    <row r="204" spans="1:10" x14ac:dyDescent="0.2">
      <c r="B204" s="10">
        <v>10020</v>
      </c>
      <c r="C204" t="s">
        <v>117</v>
      </c>
      <c r="E204" s="35">
        <v>2242356</v>
      </c>
      <c r="F204" s="17">
        <f t="shared" si="56"/>
        <v>15000</v>
      </c>
      <c r="G204" s="39">
        <v>2257356</v>
      </c>
      <c r="H204" s="39">
        <v>1778008</v>
      </c>
      <c r="I204" s="17">
        <f t="shared" si="57"/>
        <v>479348</v>
      </c>
      <c r="J204" s="17">
        <v>0</v>
      </c>
    </row>
    <row r="205" spans="1:10" hidden="1" x14ac:dyDescent="0.2">
      <c r="B205" s="10">
        <v>10050</v>
      </c>
      <c r="C205" t="s">
        <v>118</v>
      </c>
      <c r="E205" s="17">
        <v>0</v>
      </c>
      <c r="F205" s="17">
        <f t="shared" si="56"/>
        <v>0</v>
      </c>
      <c r="G205" s="17">
        <v>0</v>
      </c>
      <c r="H205" s="17">
        <v>0</v>
      </c>
      <c r="I205" s="17">
        <f t="shared" si="57"/>
        <v>0</v>
      </c>
      <c r="J205" s="17">
        <v>0</v>
      </c>
    </row>
    <row r="206" spans="1:10" x14ac:dyDescent="0.2">
      <c r="B206" s="10">
        <v>12144</v>
      </c>
      <c r="C206" t="s">
        <v>306</v>
      </c>
      <c r="E206" s="35">
        <v>326329</v>
      </c>
      <c r="F206" s="17">
        <f t="shared" si="56"/>
        <v>115000</v>
      </c>
      <c r="G206" s="39">
        <v>441329</v>
      </c>
      <c r="H206" s="39">
        <v>431500</v>
      </c>
      <c r="I206" s="17">
        <f t="shared" si="57"/>
        <v>9829</v>
      </c>
      <c r="J206" s="17">
        <v>0</v>
      </c>
    </row>
    <row r="207" spans="1:10" x14ac:dyDescent="0.2">
      <c r="B207" s="10">
        <v>12325</v>
      </c>
      <c r="C207" t="s">
        <v>290</v>
      </c>
      <c r="E207" s="35">
        <v>46759</v>
      </c>
      <c r="F207" s="17">
        <f t="shared" si="56"/>
        <v>0</v>
      </c>
      <c r="G207" s="39">
        <v>46759</v>
      </c>
      <c r="H207" s="39">
        <v>28300</v>
      </c>
      <c r="I207" s="17">
        <f t="shared" si="57"/>
        <v>18459</v>
      </c>
      <c r="J207" s="17">
        <v>0</v>
      </c>
    </row>
    <row r="208" spans="1:10" x14ac:dyDescent="0.2">
      <c r="A208" s="31" t="s">
        <v>442</v>
      </c>
      <c r="C208" s="4" t="s">
        <v>93</v>
      </c>
      <c r="E208" s="19">
        <f t="shared" ref="E208:J208" si="58">SUM(E203:E207)</f>
        <v>5478851</v>
      </c>
      <c r="F208" s="19">
        <f t="shared" si="58"/>
        <v>90000</v>
      </c>
      <c r="G208" s="19">
        <f t="shared" si="58"/>
        <v>5568851</v>
      </c>
      <c r="H208" s="19">
        <f t="shared" si="58"/>
        <v>4939528</v>
      </c>
      <c r="I208" s="19">
        <f t="shared" si="58"/>
        <v>629323</v>
      </c>
      <c r="J208" s="19">
        <f t="shared" si="58"/>
        <v>0</v>
      </c>
    </row>
    <row r="209" spans="1:10" ht="12.75" customHeight="1" x14ac:dyDescent="0.2">
      <c r="G209" s="1"/>
      <c r="H209" s="1"/>
    </row>
    <row r="210" spans="1:10" ht="15.75" customHeight="1" x14ac:dyDescent="0.25">
      <c r="B210" s="5" t="s">
        <v>166</v>
      </c>
      <c r="D210" s="5"/>
      <c r="G210" s="1"/>
      <c r="H210" s="1"/>
    </row>
    <row r="211" spans="1:10" x14ac:dyDescent="0.2">
      <c r="B211" s="10">
        <v>10010</v>
      </c>
      <c r="C211" t="s">
        <v>116</v>
      </c>
      <c r="E211" s="35">
        <v>14549545</v>
      </c>
      <c r="F211" s="17">
        <f>G211-E211</f>
        <v>0</v>
      </c>
      <c r="G211" s="39">
        <v>14549545</v>
      </c>
      <c r="H211" s="39">
        <v>12997420</v>
      </c>
      <c r="I211" s="17">
        <f t="shared" ref="I211:I213" si="59">G211-H211-J211</f>
        <v>1552125</v>
      </c>
      <c r="J211" s="17">
        <v>0</v>
      </c>
    </row>
    <row r="212" spans="1:10" x14ac:dyDescent="0.2">
      <c r="B212" s="10">
        <v>10020</v>
      </c>
      <c r="C212" t="s">
        <v>117</v>
      </c>
      <c r="E212" s="35">
        <v>1297487</v>
      </c>
      <c r="F212" s="17">
        <f>G212-E212</f>
        <v>0</v>
      </c>
      <c r="G212" s="39">
        <v>1297487</v>
      </c>
      <c r="H212" s="39">
        <v>1164171</v>
      </c>
      <c r="I212" s="17">
        <f t="shared" si="59"/>
        <v>133316</v>
      </c>
      <c r="J212" s="17">
        <v>0</v>
      </c>
    </row>
    <row r="213" spans="1:10" hidden="1" x14ac:dyDescent="0.2">
      <c r="B213" s="10">
        <v>10050</v>
      </c>
      <c r="C213" t="s">
        <v>118</v>
      </c>
      <c r="E213" s="20">
        <v>0</v>
      </c>
      <c r="F213" s="17">
        <f>G213-E213</f>
        <v>0</v>
      </c>
      <c r="G213" s="24">
        <v>0</v>
      </c>
      <c r="H213" s="25">
        <v>0</v>
      </c>
      <c r="I213" s="17">
        <f t="shared" si="59"/>
        <v>0</v>
      </c>
      <c r="J213" s="17">
        <v>0</v>
      </c>
    </row>
    <row r="214" spans="1:10" x14ac:dyDescent="0.2">
      <c r="A214" s="31" t="s">
        <v>442</v>
      </c>
      <c r="C214" s="4" t="s">
        <v>93</v>
      </c>
      <c r="E214" s="19">
        <f t="shared" ref="E214:J214" si="60">SUM(E211:E213)</f>
        <v>15847032</v>
      </c>
      <c r="F214" s="19">
        <f t="shared" si="60"/>
        <v>0</v>
      </c>
      <c r="G214" s="19">
        <f t="shared" si="60"/>
        <v>15847032</v>
      </c>
      <c r="H214" s="19">
        <f t="shared" si="60"/>
        <v>14161591</v>
      </c>
      <c r="I214" s="19">
        <f t="shared" si="60"/>
        <v>1685441</v>
      </c>
      <c r="J214" s="19">
        <f t="shared" si="60"/>
        <v>0</v>
      </c>
    </row>
    <row r="215" spans="1:10" ht="12.75" customHeight="1" x14ac:dyDescent="0.2">
      <c r="G215" s="1"/>
      <c r="H215" s="1"/>
    </row>
    <row r="216" spans="1:10" ht="15.75" customHeight="1" x14ac:dyDescent="0.25">
      <c r="B216" s="5" t="s">
        <v>382</v>
      </c>
      <c r="D216" s="5"/>
      <c r="G216" s="1"/>
      <c r="H216" s="1"/>
    </row>
    <row r="217" spans="1:10" x14ac:dyDescent="0.2">
      <c r="B217" s="10">
        <v>10010</v>
      </c>
      <c r="C217" t="s">
        <v>116</v>
      </c>
      <c r="E217" s="35">
        <v>8836099</v>
      </c>
      <c r="F217" s="17">
        <f t="shared" ref="F217:F238" si="61">G217-E217</f>
        <v>0</v>
      </c>
      <c r="G217" s="39">
        <v>8836099</v>
      </c>
      <c r="H217" s="39">
        <v>8617273</v>
      </c>
      <c r="I217" s="17">
        <f t="shared" ref="I217:I238" si="62">G217-H217-J217</f>
        <v>218826</v>
      </c>
      <c r="J217" s="17">
        <v>0</v>
      </c>
    </row>
    <row r="218" spans="1:10" x14ac:dyDescent="0.2">
      <c r="B218" s="10">
        <v>10020</v>
      </c>
      <c r="C218" t="s">
        <v>117</v>
      </c>
      <c r="E218" s="35">
        <v>1050851</v>
      </c>
      <c r="F218" s="17">
        <f t="shared" si="61"/>
        <v>105000</v>
      </c>
      <c r="G218" s="39">
        <v>1155851</v>
      </c>
      <c r="H218" s="39">
        <v>1145343</v>
      </c>
      <c r="I218" s="17">
        <f t="shared" si="62"/>
        <v>10508</v>
      </c>
      <c r="J218" s="17">
        <v>0</v>
      </c>
    </row>
    <row r="219" spans="1:10" hidden="1" x14ac:dyDescent="0.2">
      <c r="B219" s="10">
        <v>10050</v>
      </c>
      <c r="C219" t="s">
        <v>118</v>
      </c>
      <c r="E219" s="17">
        <v>0</v>
      </c>
      <c r="F219" s="17">
        <f t="shared" si="61"/>
        <v>0</v>
      </c>
      <c r="G219" s="17">
        <v>0</v>
      </c>
      <c r="H219" s="17">
        <v>0</v>
      </c>
      <c r="I219" s="17">
        <f t="shared" si="62"/>
        <v>0</v>
      </c>
      <c r="J219" s="17">
        <v>0</v>
      </c>
    </row>
    <row r="220" spans="1:10" x14ac:dyDescent="0.2">
      <c r="B220" s="10">
        <v>12079</v>
      </c>
      <c r="C220" t="s">
        <v>144</v>
      </c>
      <c r="E220" s="35">
        <v>658845</v>
      </c>
      <c r="F220" s="17">
        <f t="shared" si="61"/>
        <v>0</v>
      </c>
      <c r="G220" s="39">
        <v>658845</v>
      </c>
      <c r="H220" s="39">
        <v>493670</v>
      </c>
      <c r="I220" s="17">
        <f t="shared" si="62"/>
        <v>165175</v>
      </c>
      <c r="J220" s="17">
        <v>0</v>
      </c>
    </row>
    <row r="221" spans="1:10" x14ac:dyDescent="0.2">
      <c r="B221" s="10">
        <v>12098</v>
      </c>
      <c r="C221" t="s">
        <v>167</v>
      </c>
      <c r="E221" s="17">
        <v>45943139</v>
      </c>
      <c r="F221" s="17">
        <f t="shared" si="61"/>
        <v>0</v>
      </c>
      <c r="G221" s="39">
        <v>45943139</v>
      </c>
      <c r="H221" s="39">
        <v>34117416</v>
      </c>
      <c r="I221" s="17">
        <f t="shared" si="62"/>
        <v>0</v>
      </c>
      <c r="J221" s="17">
        <v>11825723</v>
      </c>
    </row>
    <row r="222" spans="1:10" x14ac:dyDescent="0.2">
      <c r="B222" s="10">
        <v>12108</v>
      </c>
      <c r="C222" t="s">
        <v>145</v>
      </c>
      <c r="E222" s="35">
        <v>197379</v>
      </c>
      <c r="F222" s="17">
        <f t="shared" si="61"/>
        <v>0</v>
      </c>
      <c r="G222" s="39">
        <v>197379</v>
      </c>
      <c r="H222" s="39">
        <v>149132</v>
      </c>
      <c r="I222" s="17">
        <f t="shared" si="62"/>
        <v>48247</v>
      </c>
      <c r="J222" s="17">
        <v>0</v>
      </c>
    </row>
    <row r="223" spans="1:10" x14ac:dyDescent="0.2">
      <c r="B223" s="10">
        <v>12205</v>
      </c>
      <c r="C223" s="23" t="s">
        <v>418</v>
      </c>
      <c r="E223" s="35">
        <v>5225000</v>
      </c>
      <c r="F223" s="17">
        <f t="shared" si="61"/>
        <v>0</v>
      </c>
      <c r="G223" s="39">
        <v>5225000</v>
      </c>
      <c r="H223" s="39">
        <v>5188454</v>
      </c>
      <c r="I223" s="17">
        <f t="shared" si="62"/>
        <v>36546</v>
      </c>
      <c r="J223" s="17">
        <v>0</v>
      </c>
    </row>
    <row r="224" spans="1:10" x14ac:dyDescent="0.2">
      <c r="B224" s="10">
        <v>12212</v>
      </c>
      <c r="C224" t="s">
        <v>168</v>
      </c>
      <c r="E224" s="35">
        <v>15169606</v>
      </c>
      <c r="F224" s="17">
        <f t="shared" si="61"/>
        <v>-105000</v>
      </c>
      <c r="G224" s="39">
        <v>15064606</v>
      </c>
      <c r="H224" s="39">
        <v>14169348</v>
      </c>
      <c r="I224" s="17">
        <f t="shared" si="62"/>
        <v>895258</v>
      </c>
      <c r="J224" s="17">
        <v>0</v>
      </c>
    </row>
    <row r="225" spans="1:10" x14ac:dyDescent="0.2">
      <c r="B225" s="10">
        <v>12327</v>
      </c>
      <c r="C225" t="s">
        <v>291</v>
      </c>
      <c r="E225" s="35">
        <v>438033</v>
      </c>
      <c r="F225" s="17">
        <f t="shared" si="61"/>
        <v>0</v>
      </c>
      <c r="G225" s="39">
        <v>438033</v>
      </c>
      <c r="H225" s="39">
        <v>412680</v>
      </c>
      <c r="I225" s="17">
        <f t="shared" si="62"/>
        <v>25353</v>
      </c>
      <c r="J225" s="17">
        <v>0</v>
      </c>
    </row>
    <row r="226" spans="1:10" x14ac:dyDescent="0.2">
      <c r="B226" s="10">
        <v>12328</v>
      </c>
      <c r="C226" t="s">
        <v>292</v>
      </c>
      <c r="E226" s="35">
        <v>502842</v>
      </c>
      <c r="F226" s="17">
        <f t="shared" si="61"/>
        <v>0</v>
      </c>
      <c r="G226" s="39">
        <v>502842</v>
      </c>
      <c r="H226" s="39">
        <v>481559</v>
      </c>
      <c r="I226" s="17">
        <f t="shared" si="62"/>
        <v>21283</v>
      </c>
      <c r="J226" s="17">
        <v>0</v>
      </c>
    </row>
    <row r="227" spans="1:10" x14ac:dyDescent="0.2">
      <c r="B227" s="10">
        <v>12329</v>
      </c>
      <c r="C227" t="s">
        <v>334</v>
      </c>
      <c r="E227" s="35">
        <v>423184</v>
      </c>
      <c r="F227" s="17">
        <f t="shared" si="61"/>
        <v>0</v>
      </c>
      <c r="G227" s="39">
        <v>423184</v>
      </c>
      <c r="H227" s="39">
        <v>393219</v>
      </c>
      <c r="I227" s="17">
        <f t="shared" si="62"/>
        <v>29965</v>
      </c>
      <c r="J227" s="17">
        <v>0</v>
      </c>
    </row>
    <row r="228" spans="1:10" x14ac:dyDescent="0.2">
      <c r="B228" s="10">
        <v>12357</v>
      </c>
      <c r="C228" t="s">
        <v>307</v>
      </c>
      <c r="E228" s="35">
        <v>157848</v>
      </c>
      <c r="F228" s="17">
        <f t="shared" si="61"/>
        <v>0</v>
      </c>
      <c r="G228" s="39">
        <v>157848</v>
      </c>
      <c r="H228" s="39">
        <v>144006</v>
      </c>
      <c r="I228" s="17">
        <f t="shared" si="62"/>
        <v>13842</v>
      </c>
      <c r="J228" s="17">
        <v>0</v>
      </c>
    </row>
    <row r="229" spans="1:10" x14ac:dyDescent="0.2">
      <c r="B229" s="10">
        <v>12360</v>
      </c>
      <c r="C229" t="s">
        <v>308</v>
      </c>
      <c r="E229" s="35">
        <v>587976</v>
      </c>
      <c r="F229" s="17">
        <f t="shared" si="61"/>
        <v>0</v>
      </c>
      <c r="G229" s="39">
        <v>587976</v>
      </c>
      <c r="H229" s="39">
        <v>529257</v>
      </c>
      <c r="I229" s="17">
        <f t="shared" si="62"/>
        <v>58719</v>
      </c>
      <c r="J229" s="17">
        <v>0</v>
      </c>
    </row>
    <row r="230" spans="1:10" x14ac:dyDescent="0.2">
      <c r="B230" s="10">
        <v>12425</v>
      </c>
      <c r="C230" t="s">
        <v>319</v>
      </c>
      <c r="E230" s="35">
        <v>200456</v>
      </c>
      <c r="F230" s="17">
        <f t="shared" si="61"/>
        <v>0</v>
      </c>
      <c r="G230" s="39">
        <v>200456</v>
      </c>
      <c r="H230" s="39">
        <v>179970</v>
      </c>
      <c r="I230" s="17">
        <f t="shared" si="62"/>
        <v>20486</v>
      </c>
      <c r="J230" s="17">
        <v>0</v>
      </c>
    </row>
    <row r="231" spans="1:10" x14ac:dyDescent="0.2">
      <c r="B231" s="10">
        <v>12471</v>
      </c>
      <c r="C231" t="s">
        <v>447</v>
      </c>
      <c r="E231" s="35">
        <v>371215</v>
      </c>
      <c r="F231" s="17">
        <f t="shared" si="61"/>
        <v>0</v>
      </c>
      <c r="G231" s="39">
        <v>371215</v>
      </c>
      <c r="H231" s="39">
        <v>0</v>
      </c>
      <c r="I231" s="17">
        <f t="shared" si="62"/>
        <v>371215</v>
      </c>
      <c r="J231" s="17">
        <v>0</v>
      </c>
    </row>
    <row r="232" spans="1:10" x14ac:dyDescent="0.2">
      <c r="B232" s="10">
        <v>12575</v>
      </c>
      <c r="C232" s="23" t="s">
        <v>462</v>
      </c>
      <c r="E232" s="35">
        <v>2370261</v>
      </c>
      <c r="F232" s="17">
        <f t="shared" si="61"/>
        <v>0</v>
      </c>
      <c r="G232" s="39">
        <v>2370261</v>
      </c>
      <c r="H232" s="39">
        <v>1753994</v>
      </c>
      <c r="I232" s="17">
        <f t="shared" si="62"/>
        <v>616267</v>
      </c>
      <c r="J232" s="17">
        <v>0</v>
      </c>
    </row>
    <row r="233" spans="1:10" x14ac:dyDescent="0.2">
      <c r="B233" s="10">
        <v>12576</v>
      </c>
      <c r="C233" s="23" t="s">
        <v>456</v>
      </c>
      <c r="E233" s="35">
        <v>385106</v>
      </c>
      <c r="F233" s="17">
        <f t="shared" si="61"/>
        <v>0</v>
      </c>
      <c r="G233" s="39">
        <v>385106</v>
      </c>
      <c r="H233" s="39">
        <v>349669</v>
      </c>
      <c r="I233" s="17">
        <f t="shared" si="62"/>
        <v>35437</v>
      </c>
      <c r="J233" s="17">
        <v>0</v>
      </c>
    </row>
    <row r="234" spans="1:10" x14ac:dyDescent="0.2">
      <c r="B234" s="10">
        <v>12582</v>
      </c>
      <c r="C234" s="23" t="s">
        <v>463</v>
      </c>
      <c r="E234" s="35">
        <v>1330750</v>
      </c>
      <c r="F234" s="17">
        <f t="shared" si="61"/>
        <v>0</v>
      </c>
      <c r="G234" s="39">
        <v>1330750</v>
      </c>
      <c r="H234" s="39">
        <v>1178312</v>
      </c>
      <c r="I234" s="17">
        <f t="shared" si="62"/>
        <v>152438</v>
      </c>
      <c r="J234" s="17">
        <v>0</v>
      </c>
    </row>
    <row r="235" spans="1:10" x14ac:dyDescent="0.2">
      <c r="B235" s="10">
        <v>12583</v>
      </c>
      <c r="C235" s="23" t="s">
        <v>464</v>
      </c>
      <c r="E235" s="35">
        <v>198000</v>
      </c>
      <c r="F235" s="17">
        <f t="shared" si="61"/>
        <v>0</v>
      </c>
      <c r="G235" s="39">
        <v>198000</v>
      </c>
      <c r="H235" s="39">
        <v>97767</v>
      </c>
      <c r="I235" s="17">
        <f t="shared" si="62"/>
        <v>100233</v>
      </c>
      <c r="J235" s="17">
        <v>0</v>
      </c>
    </row>
    <row r="236" spans="1:10" x14ac:dyDescent="0.2">
      <c r="B236" s="10">
        <v>12584</v>
      </c>
      <c r="C236" s="23" t="s">
        <v>465</v>
      </c>
      <c r="E236" s="35">
        <v>1262252</v>
      </c>
      <c r="F236" s="17">
        <f t="shared" si="61"/>
        <v>0</v>
      </c>
      <c r="G236" s="39">
        <v>1262252</v>
      </c>
      <c r="H236" s="39">
        <v>675000</v>
      </c>
      <c r="I236" s="17">
        <f t="shared" si="62"/>
        <v>587252</v>
      </c>
      <c r="J236" s="17">
        <v>0</v>
      </c>
    </row>
    <row r="237" spans="1:10" x14ac:dyDescent="0.2">
      <c r="B237" s="10">
        <v>12585</v>
      </c>
      <c r="C237" s="23" t="s">
        <v>466</v>
      </c>
      <c r="E237" s="35">
        <v>125458</v>
      </c>
      <c r="F237" s="17">
        <f t="shared" si="61"/>
        <v>0</v>
      </c>
      <c r="G237" s="39">
        <v>125458</v>
      </c>
      <c r="H237" s="39">
        <v>76567</v>
      </c>
      <c r="I237" s="17">
        <f t="shared" si="62"/>
        <v>48891</v>
      </c>
      <c r="J237" s="17">
        <v>0</v>
      </c>
    </row>
    <row r="238" spans="1:10" x14ac:dyDescent="0.2">
      <c r="B238" s="10">
        <v>12586</v>
      </c>
      <c r="C238" s="23" t="s">
        <v>467</v>
      </c>
      <c r="E238" s="35">
        <v>444241</v>
      </c>
      <c r="F238" s="17">
        <f t="shared" si="61"/>
        <v>0</v>
      </c>
      <c r="G238" s="39">
        <v>444241</v>
      </c>
      <c r="H238" s="39">
        <v>403201</v>
      </c>
      <c r="I238" s="17">
        <f t="shared" si="62"/>
        <v>41040</v>
      </c>
      <c r="J238" s="17">
        <v>0</v>
      </c>
    </row>
    <row r="239" spans="1:10" x14ac:dyDescent="0.2">
      <c r="A239" s="31" t="s">
        <v>442</v>
      </c>
      <c r="C239" s="4" t="s">
        <v>93</v>
      </c>
      <c r="E239" s="19">
        <f t="shared" ref="E239:J239" si="63">SUM(E217:E238)</f>
        <v>85878541</v>
      </c>
      <c r="F239" s="19">
        <f t="shared" si="63"/>
        <v>0</v>
      </c>
      <c r="G239" s="19">
        <f t="shared" si="63"/>
        <v>85878541</v>
      </c>
      <c r="H239" s="19">
        <f t="shared" si="63"/>
        <v>70555837</v>
      </c>
      <c r="I239" s="19">
        <f t="shared" si="63"/>
        <v>3496981</v>
      </c>
      <c r="J239" s="19">
        <f t="shared" si="63"/>
        <v>11825723</v>
      </c>
    </row>
    <row r="240" spans="1:10" ht="12.75" customHeight="1" x14ac:dyDescent="0.2">
      <c r="G240" s="1"/>
      <c r="H240" s="1"/>
    </row>
    <row r="241" spans="1:10" ht="15.75" customHeight="1" x14ac:dyDescent="0.25">
      <c r="B241" s="5" t="s">
        <v>169</v>
      </c>
      <c r="D241" s="5"/>
      <c r="G241" s="1"/>
      <c r="H241" s="1"/>
    </row>
    <row r="242" spans="1:10" x14ac:dyDescent="0.2">
      <c r="B242" s="10">
        <v>10010</v>
      </c>
      <c r="C242" t="s">
        <v>116</v>
      </c>
      <c r="E242" s="35">
        <v>6409092</v>
      </c>
      <c r="F242" s="17">
        <f>G242-E242</f>
        <v>0</v>
      </c>
      <c r="G242" s="39">
        <v>6409092</v>
      </c>
      <c r="H242" s="39">
        <v>5817720</v>
      </c>
      <c r="I242" s="17">
        <f t="shared" ref="I242:I245" si="64">G242-H242-J242</f>
        <v>591372</v>
      </c>
      <c r="J242" s="17">
        <v>0</v>
      </c>
    </row>
    <row r="243" spans="1:10" x14ac:dyDescent="0.2">
      <c r="B243" s="10">
        <v>10020</v>
      </c>
      <c r="C243" t="s">
        <v>117</v>
      </c>
      <c r="E243" s="35">
        <v>352640</v>
      </c>
      <c r="F243" s="17">
        <f>G243-E243</f>
        <v>0</v>
      </c>
      <c r="G243" s="39">
        <v>352640</v>
      </c>
      <c r="H243" s="39">
        <v>307671</v>
      </c>
      <c r="I243" s="17">
        <f t="shared" si="64"/>
        <v>44969</v>
      </c>
      <c r="J243" s="17">
        <v>0</v>
      </c>
    </row>
    <row r="244" spans="1:10" hidden="1" x14ac:dyDescent="0.2">
      <c r="B244" s="10">
        <v>10050</v>
      </c>
      <c r="C244" t="s">
        <v>118</v>
      </c>
      <c r="E244" s="17">
        <v>0</v>
      </c>
      <c r="F244" s="17">
        <f>G244-E244</f>
        <v>0</v>
      </c>
      <c r="G244" s="17">
        <v>0</v>
      </c>
      <c r="H244" s="17">
        <v>0</v>
      </c>
      <c r="I244" s="17">
        <f t="shared" si="64"/>
        <v>0</v>
      </c>
      <c r="J244" s="17">
        <v>0</v>
      </c>
    </row>
    <row r="245" spans="1:10" x14ac:dyDescent="0.2">
      <c r="B245" s="10">
        <v>12027</v>
      </c>
      <c r="C245" t="s">
        <v>170</v>
      </c>
      <c r="E245" s="17">
        <v>6161</v>
      </c>
      <c r="F245" s="17">
        <f>G245-E245</f>
        <v>0</v>
      </c>
      <c r="G245" s="39">
        <v>6161</v>
      </c>
      <c r="H245" s="39">
        <v>4656</v>
      </c>
      <c r="I245" s="17">
        <f t="shared" si="64"/>
        <v>1505</v>
      </c>
      <c r="J245" s="17">
        <v>0</v>
      </c>
    </row>
    <row r="246" spans="1:10" x14ac:dyDescent="0.2">
      <c r="A246" s="31" t="s">
        <v>442</v>
      </c>
      <c r="C246" s="4" t="s">
        <v>93</v>
      </c>
      <c r="E246" s="19">
        <f t="shared" ref="E246:J246" si="65">SUM(E242:E245)</f>
        <v>6767893</v>
      </c>
      <c r="F246" s="19">
        <f t="shared" si="65"/>
        <v>0</v>
      </c>
      <c r="G246" s="19">
        <f t="shared" si="65"/>
        <v>6767893</v>
      </c>
      <c r="H246" s="19">
        <f t="shared" si="65"/>
        <v>6130047</v>
      </c>
      <c r="I246" s="19">
        <f t="shared" si="65"/>
        <v>637846</v>
      </c>
      <c r="J246" s="19">
        <f t="shared" si="65"/>
        <v>0</v>
      </c>
    </row>
    <row r="247" spans="1:10" ht="12.75" customHeight="1" x14ac:dyDescent="0.2">
      <c r="G247" s="1"/>
      <c r="H247" s="1"/>
    </row>
    <row r="248" spans="1:10" ht="15.75" customHeight="1" x14ac:dyDescent="0.25">
      <c r="B248" s="5" t="s">
        <v>171</v>
      </c>
      <c r="D248" s="5"/>
      <c r="G248" s="1"/>
      <c r="H248" s="1"/>
    </row>
    <row r="249" spans="1:10" x14ac:dyDescent="0.2">
      <c r="B249" s="10">
        <v>10010</v>
      </c>
      <c r="C249" t="s">
        <v>116</v>
      </c>
      <c r="E249" s="35">
        <v>2047881</v>
      </c>
      <c r="F249" s="17">
        <f>G249-E249</f>
        <v>148564</v>
      </c>
      <c r="G249" s="39">
        <v>2196445</v>
      </c>
      <c r="H249" s="39">
        <v>1948201</v>
      </c>
      <c r="I249" s="17">
        <f t="shared" ref="I249:I251" si="66">G249-H249-J249</f>
        <v>0</v>
      </c>
      <c r="J249" s="17">
        <v>248244</v>
      </c>
    </row>
    <row r="250" spans="1:10" x14ac:dyDescent="0.2">
      <c r="B250" s="10">
        <v>10020</v>
      </c>
      <c r="C250" t="s">
        <v>117</v>
      </c>
      <c r="E250" s="35">
        <v>178760</v>
      </c>
      <c r="F250" s="17">
        <f>G250-E250</f>
        <v>0</v>
      </c>
      <c r="G250" s="39">
        <v>178760</v>
      </c>
      <c r="H250" s="39">
        <v>165920</v>
      </c>
      <c r="I250" s="17">
        <f t="shared" si="66"/>
        <v>5362</v>
      </c>
      <c r="J250" s="17">
        <v>7478</v>
      </c>
    </row>
    <row r="251" spans="1:10" hidden="1" x14ac:dyDescent="0.2">
      <c r="B251" s="10">
        <v>10050</v>
      </c>
      <c r="C251" t="s">
        <v>118</v>
      </c>
      <c r="E251" s="20">
        <v>0</v>
      </c>
      <c r="F251" s="17">
        <f>G251-E251</f>
        <v>0</v>
      </c>
      <c r="G251" s="24">
        <v>0</v>
      </c>
      <c r="H251" s="25">
        <v>0</v>
      </c>
      <c r="I251" s="17">
        <f t="shared" si="66"/>
        <v>0</v>
      </c>
      <c r="J251" s="17">
        <v>0</v>
      </c>
    </row>
    <row r="252" spans="1:10" ht="15" x14ac:dyDescent="0.35">
      <c r="A252" s="31" t="s">
        <v>442</v>
      </c>
      <c r="C252" s="4" t="s">
        <v>93</v>
      </c>
      <c r="E252" s="21">
        <f t="shared" ref="E252:J252" si="67">SUM(E249:E251)</f>
        <v>2226641</v>
      </c>
      <c r="F252" s="21">
        <f t="shared" si="67"/>
        <v>148564</v>
      </c>
      <c r="G252" s="21">
        <f t="shared" si="67"/>
        <v>2375205</v>
      </c>
      <c r="H252" s="21">
        <f t="shared" si="67"/>
        <v>2114121</v>
      </c>
      <c r="I252" s="21">
        <f t="shared" si="67"/>
        <v>5362</v>
      </c>
      <c r="J252" s="21">
        <f t="shared" si="67"/>
        <v>255722</v>
      </c>
    </row>
    <row r="253" spans="1:10" ht="15" x14ac:dyDescent="0.35">
      <c r="A253" s="31" t="s">
        <v>443</v>
      </c>
      <c r="C253" s="4" t="s">
        <v>98</v>
      </c>
      <c r="E253" s="21">
        <f t="shared" ref="E253:J253" si="68">SUMIF($A176:$A252,"B3",E176:E252)</f>
        <v>290644362</v>
      </c>
      <c r="F253" s="21">
        <f t="shared" si="68"/>
        <v>9217150</v>
      </c>
      <c r="G253" s="21">
        <f t="shared" si="68"/>
        <v>299861512</v>
      </c>
      <c r="H253" s="21">
        <f t="shared" si="68"/>
        <v>274413986</v>
      </c>
      <c r="I253" s="21">
        <f t="shared" si="68"/>
        <v>13316127</v>
      </c>
      <c r="J253" s="21">
        <f t="shared" si="68"/>
        <v>12131399</v>
      </c>
    </row>
    <row r="254" spans="1:10" ht="12.75" customHeight="1" x14ac:dyDescent="0.2">
      <c r="G254" s="1"/>
      <c r="H254" s="1"/>
    </row>
    <row r="255" spans="1:10" ht="18.75" customHeight="1" x14ac:dyDescent="0.3">
      <c r="B255" s="3" t="s">
        <v>174</v>
      </c>
      <c r="G255" s="1"/>
      <c r="H255" s="1"/>
    </row>
    <row r="256" spans="1:10" ht="15.75" customHeight="1" x14ac:dyDescent="0.25">
      <c r="B256" s="5" t="s">
        <v>175</v>
      </c>
      <c r="D256" s="5"/>
      <c r="G256" s="1"/>
      <c r="H256" s="1"/>
    </row>
    <row r="257" spans="1:10" x14ac:dyDescent="0.2">
      <c r="B257" s="10">
        <v>10010</v>
      </c>
      <c r="C257" t="s">
        <v>116</v>
      </c>
      <c r="E257" s="35">
        <v>3742495</v>
      </c>
      <c r="F257" s="17">
        <f t="shared" ref="F257:F262" si="69">G257-E257</f>
        <v>0</v>
      </c>
      <c r="G257" s="39">
        <v>3742495</v>
      </c>
      <c r="H257" s="39">
        <v>3504969</v>
      </c>
      <c r="I257" s="17">
        <f t="shared" ref="I257:I262" si="70">G257-H257-J257</f>
        <v>237526</v>
      </c>
      <c r="J257" s="17">
        <v>0</v>
      </c>
    </row>
    <row r="258" spans="1:10" x14ac:dyDescent="0.2">
      <c r="B258" s="10">
        <v>10020</v>
      </c>
      <c r="C258" t="s">
        <v>117</v>
      </c>
      <c r="E258" s="35">
        <v>687038</v>
      </c>
      <c r="F258" s="17">
        <f t="shared" si="69"/>
        <v>0</v>
      </c>
      <c r="G258" s="39">
        <v>687038</v>
      </c>
      <c r="H258" s="39">
        <v>630827</v>
      </c>
      <c r="I258" s="17">
        <f t="shared" si="70"/>
        <v>56211</v>
      </c>
      <c r="J258" s="17">
        <v>0</v>
      </c>
    </row>
    <row r="259" spans="1:10" hidden="1" x14ac:dyDescent="0.2">
      <c r="B259" s="10">
        <v>10050</v>
      </c>
      <c r="C259" t="s">
        <v>118</v>
      </c>
      <c r="E259" s="17">
        <v>0</v>
      </c>
      <c r="F259" s="17">
        <f t="shared" si="69"/>
        <v>0</v>
      </c>
      <c r="G259" s="17">
        <v>0</v>
      </c>
      <c r="H259" s="17">
        <v>0</v>
      </c>
      <c r="I259" s="17">
        <f t="shared" si="70"/>
        <v>0</v>
      </c>
      <c r="J259" s="17">
        <v>0</v>
      </c>
    </row>
    <row r="260" spans="1:10" x14ac:dyDescent="0.2">
      <c r="B260" s="10">
        <v>12421</v>
      </c>
      <c r="C260" t="s">
        <v>320</v>
      </c>
      <c r="E260" s="17">
        <v>361280</v>
      </c>
      <c r="F260" s="17">
        <f t="shared" si="69"/>
        <v>0</v>
      </c>
      <c r="G260" s="39">
        <v>361280</v>
      </c>
      <c r="H260" s="39">
        <v>350334</v>
      </c>
      <c r="I260" s="17">
        <f t="shared" si="70"/>
        <v>10946</v>
      </c>
      <c r="J260" s="17">
        <v>0</v>
      </c>
    </row>
    <row r="261" spans="1:10" x14ac:dyDescent="0.2">
      <c r="B261" s="10">
        <v>16037</v>
      </c>
      <c r="C261" t="s">
        <v>176</v>
      </c>
      <c r="E261" s="17">
        <v>100</v>
      </c>
      <c r="F261" s="17">
        <f t="shared" si="69"/>
        <v>0</v>
      </c>
      <c r="G261" s="39">
        <v>100</v>
      </c>
      <c r="H261" s="39">
        <v>0</v>
      </c>
      <c r="I261" s="17">
        <f t="shared" si="70"/>
        <v>100</v>
      </c>
      <c r="J261" s="17">
        <v>0</v>
      </c>
    </row>
    <row r="262" spans="1:10" x14ac:dyDescent="0.2">
      <c r="B262" s="10">
        <v>16075</v>
      </c>
      <c r="C262" t="s">
        <v>177</v>
      </c>
      <c r="E262" s="17">
        <v>173132</v>
      </c>
      <c r="F262" s="17">
        <f t="shared" si="69"/>
        <v>0</v>
      </c>
      <c r="G262" s="39">
        <v>173132</v>
      </c>
      <c r="H262" s="39">
        <v>70338</v>
      </c>
      <c r="I262" s="17">
        <f t="shared" si="70"/>
        <v>102794</v>
      </c>
      <c r="J262" s="17">
        <v>0</v>
      </c>
    </row>
    <row r="263" spans="1:10" x14ac:dyDescent="0.2">
      <c r="A263" s="31" t="s">
        <v>442</v>
      </c>
      <c r="C263" s="4" t="s">
        <v>93</v>
      </c>
      <c r="E263" s="19">
        <f t="shared" ref="E263:J263" si="71">SUM(E257:E262)</f>
        <v>4964045</v>
      </c>
      <c r="F263" s="19">
        <f t="shared" si="71"/>
        <v>0</v>
      </c>
      <c r="G263" s="19">
        <f t="shared" si="71"/>
        <v>4964045</v>
      </c>
      <c r="H263" s="19">
        <f t="shared" si="71"/>
        <v>4556468</v>
      </c>
      <c r="I263" s="19">
        <f t="shared" si="71"/>
        <v>407577</v>
      </c>
      <c r="J263" s="19">
        <f t="shared" si="71"/>
        <v>0</v>
      </c>
    </row>
    <row r="264" spans="1:10" ht="12.75" customHeight="1" x14ac:dyDescent="0.2">
      <c r="G264" s="1"/>
      <c r="H264" s="1"/>
    </row>
    <row r="265" spans="1:10" ht="15.75" customHeight="1" x14ac:dyDescent="0.25">
      <c r="B265" s="5" t="s">
        <v>363</v>
      </c>
      <c r="D265" s="5"/>
      <c r="G265" s="1"/>
      <c r="H265" s="1"/>
    </row>
    <row r="266" spans="1:10" x14ac:dyDescent="0.2">
      <c r="B266" s="10">
        <v>10010</v>
      </c>
      <c r="C266" t="s">
        <v>116</v>
      </c>
      <c r="E266" s="35">
        <v>28697939</v>
      </c>
      <c r="F266" s="17">
        <f t="shared" ref="F266:F285" si="72">G266-E266</f>
        <v>0</v>
      </c>
      <c r="G266" s="39">
        <v>28697939</v>
      </c>
      <c r="H266" s="39">
        <v>27041789</v>
      </c>
      <c r="I266" s="17">
        <f t="shared" ref="I266:I285" si="73">G266-H266-J266</f>
        <v>1656150</v>
      </c>
      <c r="J266" s="17">
        <v>0</v>
      </c>
    </row>
    <row r="267" spans="1:10" x14ac:dyDescent="0.2">
      <c r="B267" s="10">
        <v>10020</v>
      </c>
      <c r="C267" t="s">
        <v>117</v>
      </c>
      <c r="E267" s="35">
        <v>2957606</v>
      </c>
      <c r="F267" s="17">
        <f t="shared" si="72"/>
        <v>0</v>
      </c>
      <c r="G267" s="39">
        <v>2957606</v>
      </c>
      <c r="H267" s="39">
        <v>2928030</v>
      </c>
      <c r="I267" s="17">
        <f t="shared" si="73"/>
        <v>29576</v>
      </c>
      <c r="J267" s="17">
        <v>0</v>
      </c>
    </row>
    <row r="268" spans="1:10" hidden="1" x14ac:dyDescent="0.2">
      <c r="B268" s="10">
        <v>10050</v>
      </c>
      <c r="C268" t="s">
        <v>118</v>
      </c>
      <c r="E268" s="17">
        <v>0</v>
      </c>
      <c r="F268" s="17">
        <f t="shared" si="72"/>
        <v>0</v>
      </c>
      <c r="G268" s="17">
        <v>0</v>
      </c>
      <c r="H268" s="17">
        <v>0</v>
      </c>
      <c r="I268" s="17">
        <f t="shared" si="73"/>
        <v>0</v>
      </c>
      <c r="J268" s="17">
        <v>0</v>
      </c>
    </row>
    <row r="269" spans="1:10" x14ac:dyDescent="0.2">
      <c r="B269" s="10">
        <v>12054</v>
      </c>
      <c r="C269" t="s">
        <v>178</v>
      </c>
      <c r="E269" s="35">
        <v>239671</v>
      </c>
      <c r="F269" s="17">
        <f t="shared" si="72"/>
        <v>0</v>
      </c>
      <c r="G269" s="39">
        <v>239671</v>
      </c>
      <c r="H269" s="39">
        <v>176271</v>
      </c>
      <c r="I269" s="17">
        <f t="shared" si="73"/>
        <v>63400</v>
      </c>
      <c r="J269" s="17">
        <v>0</v>
      </c>
    </row>
    <row r="270" spans="1:10" x14ac:dyDescent="0.2">
      <c r="B270" s="10">
        <v>12084</v>
      </c>
      <c r="C270" t="s">
        <v>179</v>
      </c>
      <c r="E270" s="35">
        <v>411935</v>
      </c>
      <c r="F270" s="17">
        <f t="shared" si="72"/>
        <v>0</v>
      </c>
      <c r="G270" s="39">
        <v>411935</v>
      </c>
      <c r="H270" s="39">
        <v>340328</v>
      </c>
      <c r="I270" s="17">
        <f t="shared" si="73"/>
        <v>71607</v>
      </c>
      <c r="J270" s="17">
        <v>0</v>
      </c>
    </row>
    <row r="271" spans="1:10" x14ac:dyDescent="0.2">
      <c r="B271" s="10">
        <v>12146</v>
      </c>
      <c r="C271" t="s">
        <v>180</v>
      </c>
      <c r="E271" s="35">
        <v>133005</v>
      </c>
      <c r="F271" s="17">
        <f t="shared" si="72"/>
        <v>0</v>
      </c>
      <c r="G271" s="39">
        <v>133005</v>
      </c>
      <c r="H271" s="39">
        <v>129015</v>
      </c>
      <c r="I271" s="17">
        <f t="shared" si="73"/>
        <v>3990</v>
      </c>
      <c r="J271" s="17">
        <v>0</v>
      </c>
    </row>
    <row r="272" spans="1:10" x14ac:dyDescent="0.2">
      <c r="B272" s="10">
        <v>12195</v>
      </c>
      <c r="C272" t="s">
        <v>181</v>
      </c>
      <c r="E272" s="35">
        <v>123974</v>
      </c>
      <c r="F272" s="17">
        <f t="shared" si="72"/>
        <v>0</v>
      </c>
      <c r="G272" s="39">
        <v>123974</v>
      </c>
      <c r="H272" s="39">
        <v>121112</v>
      </c>
      <c r="I272" s="17">
        <f t="shared" si="73"/>
        <v>2862</v>
      </c>
      <c r="J272" s="17">
        <v>0</v>
      </c>
    </row>
    <row r="273" spans="1:10" x14ac:dyDescent="0.2">
      <c r="B273" s="10">
        <v>12487</v>
      </c>
      <c r="C273" t="s">
        <v>17</v>
      </c>
      <c r="E273" s="35">
        <v>6006921</v>
      </c>
      <c r="F273" s="17">
        <f t="shared" si="72"/>
        <v>0</v>
      </c>
      <c r="G273" s="39">
        <v>6006921</v>
      </c>
      <c r="H273" s="39">
        <v>5946852</v>
      </c>
      <c r="I273" s="17">
        <f t="shared" si="73"/>
        <v>60069</v>
      </c>
      <c r="J273" s="17">
        <v>0</v>
      </c>
    </row>
    <row r="274" spans="1:10" x14ac:dyDescent="0.2">
      <c r="B274" s="10">
        <v>12488</v>
      </c>
      <c r="C274" t="s">
        <v>18</v>
      </c>
      <c r="E274" s="35">
        <v>3164792</v>
      </c>
      <c r="F274" s="17">
        <f t="shared" si="72"/>
        <v>300000</v>
      </c>
      <c r="G274" s="39">
        <v>3464792</v>
      </c>
      <c r="H274" s="39">
        <v>3433145</v>
      </c>
      <c r="I274" s="17">
        <f t="shared" si="73"/>
        <v>31647</v>
      </c>
      <c r="J274" s="17">
        <v>0</v>
      </c>
    </row>
    <row r="275" spans="1:10" x14ac:dyDescent="0.2">
      <c r="B275" s="10">
        <v>12489</v>
      </c>
      <c r="C275" t="s">
        <v>19</v>
      </c>
      <c r="E275" s="35">
        <v>910471</v>
      </c>
      <c r="F275" s="17">
        <f t="shared" si="72"/>
        <v>0</v>
      </c>
      <c r="G275" s="39">
        <v>910471</v>
      </c>
      <c r="H275" s="39">
        <v>852946</v>
      </c>
      <c r="I275" s="17">
        <f t="shared" si="73"/>
        <v>57525</v>
      </c>
      <c r="J275" s="17">
        <v>0</v>
      </c>
    </row>
    <row r="276" spans="1:10" x14ac:dyDescent="0.2">
      <c r="B276" s="10">
        <v>12490</v>
      </c>
      <c r="C276" s="23" t="s">
        <v>419</v>
      </c>
      <c r="E276" s="35">
        <v>3965552</v>
      </c>
      <c r="F276" s="17">
        <f t="shared" si="72"/>
        <v>0</v>
      </c>
      <c r="G276" s="39">
        <v>3965552</v>
      </c>
      <c r="H276" s="39">
        <v>3619342</v>
      </c>
      <c r="I276" s="17">
        <f t="shared" si="73"/>
        <v>346210</v>
      </c>
      <c r="J276" s="17">
        <v>0</v>
      </c>
    </row>
    <row r="277" spans="1:10" x14ac:dyDescent="0.2">
      <c r="B277" s="10">
        <v>12491</v>
      </c>
      <c r="C277" t="s">
        <v>20</v>
      </c>
      <c r="E277" s="35">
        <v>8261232</v>
      </c>
      <c r="F277" s="17">
        <f t="shared" si="72"/>
        <v>0</v>
      </c>
      <c r="G277" s="39">
        <v>8261232</v>
      </c>
      <c r="H277" s="39">
        <v>7763781</v>
      </c>
      <c r="I277" s="17">
        <f t="shared" si="73"/>
        <v>497451</v>
      </c>
      <c r="J277" s="17">
        <v>0</v>
      </c>
    </row>
    <row r="278" spans="1:10" x14ac:dyDescent="0.2">
      <c r="B278" s="10">
        <v>12501</v>
      </c>
      <c r="C278" t="s">
        <v>21</v>
      </c>
      <c r="E278" s="35">
        <v>8845938</v>
      </c>
      <c r="F278" s="17">
        <f t="shared" si="72"/>
        <v>-300000</v>
      </c>
      <c r="G278" s="39">
        <v>8545938</v>
      </c>
      <c r="H278" s="39">
        <v>8207276</v>
      </c>
      <c r="I278" s="17">
        <f t="shared" si="73"/>
        <v>338662</v>
      </c>
      <c r="J278" s="17">
        <v>0</v>
      </c>
    </row>
    <row r="279" spans="1:10" x14ac:dyDescent="0.2">
      <c r="B279" s="10">
        <v>12558</v>
      </c>
      <c r="C279" s="23" t="s">
        <v>364</v>
      </c>
      <c r="E279" s="35">
        <v>2</v>
      </c>
      <c r="F279" s="17">
        <f t="shared" si="72"/>
        <v>0</v>
      </c>
      <c r="G279" s="39">
        <v>2</v>
      </c>
      <c r="H279" s="39">
        <v>0</v>
      </c>
      <c r="I279" s="17">
        <f t="shared" si="73"/>
        <v>2</v>
      </c>
      <c r="J279" s="17">
        <v>0</v>
      </c>
    </row>
    <row r="280" spans="1:10" hidden="1" x14ac:dyDescent="0.2">
      <c r="B280" s="10">
        <v>12561</v>
      </c>
      <c r="C280" s="23" t="s">
        <v>389</v>
      </c>
      <c r="E280" s="17">
        <v>0</v>
      </c>
      <c r="F280" s="17">
        <f>G280-E280</f>
        <v>0</v>
      </c>
      <c r="G280" s="17">
        <v>0</v>
      </c>
      <c r="H280" s="17">
        <v>0</v>
      </c>
      <c r="I280" s="17">
        <f t="shared" si="73"/>
        <v>0</v>
      </c>
      <c r="J280" s="17">
        <v>0</v>
      </c>
    </row>
    <row r="281" spans="1:10" x14ac:dyDescent="0.2">
      <c r="B281" s="10">
        <v>16015</v>
      </c>
      <c r="C281" t="s">
        <v>54</v>
      </c>
      <c r="E281" s="35">
        <v>44937</v>
      </c>
      <c r="F281" s="17">
        <f t="shared" si="72"/>
        <v>0</v>
      </c>
      <c r="G281" s="39">
        <v>44937</v>
      </c>
      <c r="H281" s="39">
        <v>3333</v>
      </c>
      <c r="I281" s="17">
        <f t="shared" si="73"/>
        <v>41604</v>
      </c>
      <c r="J281" s="17">
        <v>0</v>
      </c>
    </row>
    <row r="282" spans="1:10" x14ac:dyDescent="0.2">
      <c r="B282" s="10">
        <v>16046</v>
      </c>
      <c r="C282" t="s">
        <v>297</v>
      </c>
      <c r="E282" s="35">
        <v>26554</v>
      </c>
      <c r="F282" s="17">
        <f t="shared" si="72"/>
        <v>0</v>
      </c>
      <c r="G282" s="39">
        <v>26554</v>
      </c>
      <c r="H282" s="39">
        <v>25758</v>
      </c>
      <c r="I282" s="17">
        <f t="shared" si="73"/>
        <v>796</v>
      </c>
      <c r="J282" s="17">
        <v>0</v>
      </c>
    </row>
    <row r="283" spans="1:10" x14ac:dyDescent="0.2">
      <c r="B283" s="10">
        <v>16052</v>
      </c>
      <c r="C283" t="s">
        <v>182</v>
      </c>
      <c r="E283" s="35">
        <v>3082</v>
      </c>
      <c r="F283" s="17">
        <f t="shared" si="72"/>
        <v>0</v>
      </c>
      <c r="G283" s="39">
        <v>3082</v>
      </c>
      <c r="H283" s="39">
        <v>2990</v>
      </c>
      <c r="I283" s="17">
        <f t="shared" si="73"/>
        <v>92</v>
      </c>
      <c r="J283" s="17">
        <v>0</v>
      </c>
    </row>
    <row r="284" spans="1:10" x14ac:dyDescent="0.2">
      <c r="B284" s="10">
        <v>16059</v>
      </c>
      <c r="C284" t="s">
        <v>296</v>
      </c>
      <c r="E284" s="35">
        <v>30295</v>
      </c>
      <c r="F284" s="17">
        <f t="shared" si="72"/>
        <v>0</v>
      </c>
      <c r="G284" s="39">
        <v>30295</v>
      </c>
      <c r="H284" s="39">
        <v>29387</v>
      </c>
      <c r="I284" s="17">
        <f t="shared" si="73"/>
        <v>908</v>
      </c>
      <c r="J284" s="17">
        <v>0</v>
      </c>
    </row>
    <row r="285" spans="1:10" x14ac:dyDescent="0.2">
      <c r="B285" s="10">
        <v>16083</v>
      </c>
      <c r="C285" t="s">
        <v>183</v>
      </c>
      <c r="E285" s="35">
        <v>45151</v>
      </c>
      <c r="F285" s="17">
        <f t="shared" si="72"/>
        <v>0</v>
      </c>
      <c r="G285" s="39">
        <v>45151</v>
      </c>
      <c r="H285" s="39">
        <v>43797</v>
      </c>
      <c r="I285" s="17">
        <f t="shared" si="73"/>
        <v>1354</v>
      </c>
      <c r="J285" s="17">
        <v>0</v>
      </c>
    </row>
    <row r="286" spans="1:10" x14ac:dyDescent="0.2">
      <c r="A286" s="31" t="s">
        <v>442</v>
      </c>
      <c r="C286" s="4" t="s">
        <v>93</v>
      </c>
      <c r="E286" s="19">
        <f t="shared" ref="E286:J286" si="74">SUM(E266:E285)</f>
        <v>63869057</v>
      </c>
      <c r="F286" s="19">
        <f t="shared" si="74"/>
        <v>0</v>
      </c>
      <c r="G286" s="19">
        <f t="shared" si="74"/>
        <v>63869057</v>
      </c>
      <c r="H286" s="19">
        <f t="shared" si="74"/>
        <v>60665152</v>
      </c>
      <c r="I286" s="19">
        <f t="shared" si="74"/>
        <v>3203905</v>
      </c>
      <c r="J286" s="19">
        <f t="shared" si="74"/>
        <v>0</v>
      </c>
    </row>
    <row r="287" spans="1:10" ht="12.75" customHeight="1" x14ac:dyDescent="0.2">
      <c r="G287" s="1"/>
      <c r="H287" s="1"/>
    </row>
    <row r="288" spans="1:10" ht="15.75" customHeight="1" x14ac:dyDescent="0.25">
      <c r="B288" s="5" t="s">
        <v>184</v>
      </c>
      <c r="D288" s="5"/>
      <c r="G288" s="1"/>
      <c r="H288" s="1"/>
    </row>
    <row r="289" spans="1:10" ht="15.75" x14ac:dyDescent="0.25">
      <c r="B289" s="10">
        <v>10010</v>
      </c>
      <c r="C289" s="23" t="s">
        <v>116</v>
      </c>
      <c r="D289" s="5"/>
      <c r="E289" s="35">
        <v>171781</v>
      </c>
      <c r="F289" s="17">
        <f>G289-E289</f>
        <v>0</v>
      </c>
      <c r="G289" s="39">
        <v>171781</v>
      </c>
      <c r="H289" s="39">
        <v>170370</v>
      </c>
      <c r="I289" s="17">
        <f t="shared" ref="I289:I291" si="75">G289-H289-J289</f>
        <v>1411</v>
      </c>
      <c r="J289" s="17">
        <v>0</v>
      </c>
    </row>
    <row r="290" spans="1:10" x14ac:dyDescent="0.2">
      <c r="B290" s="10">
        <v>10020</v>
      </c>
      <c r="C290" t="s">
        <v>117</v>
      </c>
      <c r="E290" s="35">
        <v>632</v>
      </c>
      <c r="F290" s="17">
        <f>G290-E290</f>
        <v>0</v>
      </c>
      <c r="G290" s="39">
        <v>632</v>
      </c>
      <c r="H290" s="39">
        <v>111</v>
      </c>
      <c r="I290" s="17">
        <f t="shared" si="75"/>
        <v>521</v>
      </c>
      <c r="J290" s="17">
        <v>0</v>
      </c>
    </row>
    <row r="291" spans="1:10" hidden="1" x14ac:dyDescent="0.2">
      <c r="B291" s="10">
        <v>10050</v>
      </c>
      <c r="C291" t="s">
        <v>118</v>
      </c>
      <c r="E291" s="20">
        <v>0</v>
      </c>
      <c r="F291" s="17">
        <f>G291-E291</f>
        <v>0</v>
      </c>
      <c r="G291" s="24">
        <v>0</v>
      </c>
      <c r="H291" s="25">
        <v>0</v>
      </c>
      <c r="I291" s="17">
        <f t="shared" si="75"/>
        <v>0</v>
      </c>
      <c r="J291" s="17">
        <v>0</v>
      </c>
    </row>
    <row r="292" spans="1:10" x14ac:dyDescent="0.2">
      <c r="A292" s="31" t="s">
        <v>442</v>
      </c>
      <c r="C292" s="4" t="s">
        <v>93</v>
      </c>
      <c r="E292" s="19">
        <f t="shared" ref="E292:J292" si="76">SUM(E289:E291)</f>
        <v>172413</v>
      </c>
      <c r="F292" s="19">
        <f t="shared" si="76"/>
        <v>0</v>
      </c>
      <c r="G292" s="19">
        <f t="shared" si="76"/>
        <v>172413</v>
      </c>
      <c r="H292" s="19">
        <f t="shared" si="76"/>
        <v>170481</v>
      </c>
      <c r="I292" s="19">
        <f t="shared" si="76"/>
        <v>1932</v>
      </c>
      <c r="J292" s="19">
        <f t="shared" si="76"/>
        <v>0</v>
      </c>
    </row>
    <row r="293" spans="1:10" ht="12.75" customHeight="1" x14ac:dyDescent="0.2">
      <c r="G293" s="1"/>
      <c r="H293" s="1"/>
    </row>
    <row r="294" spans="1:10" ht="15.75" customHeight="1" x14ac:dyDescent="0.25">
      <c r="B294" s="5" t="s">
        <v>185</v>
      </c>
      <c r="D294" s="5"/>
      <c r="G294" s="1"/>
      <c r="H294" s="1"/>
    </row>
    <row r="295" spans="1:10" x14ac:dyDescent="0.2">
      <c r="B295" s="10">
        <v>10010</v>
      </c>
      <c r="C295" t="s">
        <v>116</v>
      </c>
      <c r="E295" s="35">
        <v>7792889</v>
      </c>
      <c r="F295" s="17">
        <f t="shared" ref="F295:F340" si="77">G295-E295</f>
        <v>0</v>
      </c>
      <c r="G295" s="39">
        <v>7792889</v>
      </c>
      <c r="H295" s="39">
        <v>6607388</v>
      </c>
      <c r="I295" s="17">
        <f t="shared" ref="I295:I341" si="78">G295-H295-J295</f>
        <v>1185501</v>
      </c>
      <c r="J295" s="17">
        <v>0</v>
      </c>
    </row>
    <row r="296" spans="1:10" x14ac:dyDescent="0.2">
      <c r="B296" s="10">
        <v>10020</v>
      </c>
      <c r="C296" t="s">
        <v>117</v>
      </c>
      <c r="E296" s="35">
        <v>543644</v>
      </c>
      <c r="F296" s="17">
        <f t="shared" si="77"/>
        <v>0</v>
      </c>
      <c r="G296" s="39">
        <v>543644</v>
      </c>
      <c r="H296" s="39">
        <v>500153</v>
      </c>
      <c r="I296" s="17">
        <f t="shared" si="78"/>
        <v>43491</v>
      </c>
      <c r="J296" s="17">
        <v>0</v>
      </c>
    </row>
    <row r="297" spans="1:10" hidden="1" x14ac:dyDescent="0.2">
      <c r="B297" s="10">
        <v>10050</v>
      </c>
      <c r="C297" t="s">
        <v>118</v>
      </c>
      <c r="E297" s="17">
        <v>0</v>
      </c>
      <c r="F297" s="17">
        <f t="shared" si="77"/>
        <v>0</v>
      </c>
      <c r="G297" s="17">
        <v>0</v>
      </c>
      <c r="H297" s="17">
        <v>0</v>
      </c>
      <c r="I297" s="17">
        <f t="shared" si="78"/>
        <v>0</v>
      </c>
      <c r="J297" s="17">
        <v>0</v>
      </c>
    </row>
    <row r="298" spans="1:10" x14ac:dyDescent="0.2">
      <c r="B298" s="10">
        <v>12296</v>
      </c>
      <c r="C298" s="23" t="s">
        <v>77</v>
      </c>
      <c r="E298" s="35">
        <v>6500000</v>
      </c>
      <c r="F298" s="17">
        <f t="shared" si="77"/>
        <v>0</v>
      </c>
      <c r="G298" s="39">
        <v>6500000</v>
      </c>
      <c r="H298" s="39">
        <v>6435000</v>
      </c>
      <c r="I298" s="17">
        <f t="shared" si="78"/>
        <v>65000</v>
      </c>
      <c r="J298" s="17">
        <v>0</v>
      </c>
    </row>
    <row r="299" spans="1:10" x14ac:dyDescent="0.2">
      <c r="B299" s="10">
        <v>12363</v>
      </c>
      <c r="C299" s="23" t="s">
        <v>390</v>
      </c>
      <c r="E299" s="35">
        <v>310810</v>
      </c>
      <c r="F299" s="17">
        <f>G299-E299</f>
        <v>0</v>
      </c>
      <c r="G299" s="39">
        <v>310810</v>
      </c>
      <c r="H299" s="39">
        <v>0</v>
      </c>
      <c r="I299" s="17">
        <f t="shared" si="78"/>
        <v>310810</v>
      </c>
      <c r="J299" s="17">
        <v>0</v>
      </c>
    </row>
    <row r="300" spans="1:10" x14ac:dyDescent="0.2">
      <c r="B300" s="10">
        <v>12412</v>
      </c>
      <c r="C300" t="s">
        <v>321</v>
      </c>
      <c r="E300" s="35">
        <v>358386</v>
      </c>
      <c r="F300" s="17">
        <f t="shared" si="77"/>
        <v>0</v>
      </c>
      <c r="G300" s="39">
        <v>358386</v>
      </c>
      <c r="H300" s="39">
        <v>242371</v>
      </c>
      <c r="I300" s="17">
        <f t="shared" si="78"/>
        <v>116015</v>
      </c>
      <c r="J300" s="17">
        <v>0</v>
      </c>
    </row>
    <row r="301" spans="1:10" x14ac:dyDescent="0.2">
      <c r="B301" s="10">
        <v>12413</v>
      </c>
      <c r="C301" t="s">
        <v>356</v>
      </c>
      <c r="E301" s="35">
        <v>58230</v>
      </c>
      <c r="F301" s="17">
        <f t="shared" si="77"/>
        <v>0</v>
      </c>
      <c r="G301" s="39">
        <v>58230</v>
      </c>
      <c r="H301" s="39">
        <v>39380</v>
      </c>
      <c r="I301" s="17">
        <f t="shared" si="78"/>
        <v>18850</v>
      </c>
      <c r="J301" s="17">
        <v>0</v>
      </c>
    </row>
    <row r="302" spans="1:10" x14ac:dyDescent="0.2">
      <c r="B302" s="10">
        <v>12435</v>
      </c>
      <c r="C302" t="s">
        <v>322</v>
      </c>
      <c r="E302" s="35">
        <v>138278</v>
      </c>
      <c r="F302" s="17">
        <f t="shared" si="77"/>
        <v>0</v>
      </c>
      <c r="G302" s="39">
        <v>138278</v>
      </c>
      <c r="H302" s="39">
        <v>95413</v>
      </c>
      <c r="I302" s="17">
        <f t="shared" si="78"/>
        <v>42865</v>
      </c>
      <c r="J302" s="17">
        <v>0</v>
      </c>
    </row>
    <row r="303" spans="1:10" x14ac:dyDescent="0.2">
      <c r="B303" s="10">
        <v>12437</v>
      </c>
      <c r="C303" t="s">
        <v>323</v>
      </c>
      <c r="E303" s="35">
        <v>193376</v>
      </c>
      <c r="F303" s="17">
        <f t="shared" si="77"/>
        <v>0</v>
      </c>
      <c r="G303" s="39">
        <v>193376</v>
      </c>
      <c r="H303" s="39">
        <v>179054</v>
      </c>
      <c r="I303" s="17">
        <f t="shared" si="78"/>
        <v>14322</v>
      </c>
      <c r="J303" s="17">
        <v>0</v>
      </c>
    </row>
    <row r="304" spans="1:10" x14ac:dyDescent="0.2">
      <c r="B304" s="10">
        <v>12438</v>
      </c>
      <c r="C304" s="23" t="s">
        <v>391</v>
      </c>
      <c r="E304" s="35">
        <v>150254</v>
      </c>
      <c r="F304" s="17">
        <f>G304-E304</f>
        <v>0</v>
      </c>
      <c r="G304" s="39">
        <v>150254</v>
      </c>
      <c r="H304" s="39">
        <v>0</v>
      </c>
      <c r="I304" s="17">
        <f t="shared" si="78"/>
        <v>150254</v>
      </c>
      <c r="J304" s="17">
        <v>0</v>
      </c>
    </row>
    <row r="305" spans="2:10" x14ac:dyDescent="0.2">
      <c r="B305" s="10">
        <v>12467</v>
      </c>
      <c r="C305" s="23" t="s">
        <v>392</v>
      </c>
      <c r="E305" s="35">
        <v>715634</v>
      </c>
      <c r="F305" s="17">
        <f>G305-E305</f>
        <v>0</v>
      </c>
      <c r="G305" s="39">
        <v>715634</v>
      </c>
      <c r="H305" s="39">
        <v>694155</v>
      </c>
      <c r="I305" s="17">
        <f t="shared" si="78"/>
        <v>21479</v>
      </c>
      <c r="J305" s="17">
        <v>0</v>
      </c>
    </row>
    <row r="306" spans="2:10" x14ac:dyDescent="0.2">
      <c r="B306" s="10">
        <v>12540</v>
      </c>
      <c r="C306" s="23" t="s">
        <v>368</v>
      </c>
      <c r="E306" s="35">
        <v>6413253</v>
      </c>
      <c r="F306" s="17">
        <f t="shared" si="77"/>
        <v>0</v>
      </c>
      <c r="G306" s="39">
        <v>6413253</v>
      </c>
      <c r="H306" s="39">
        <v>6349121</v>
      </c>
      <c r="I306" s="17">
        <f t="shared" si="78"/>
        <v>64132</v>
      </c>
      <c r="J306" s="17">
        <v>0</v>
      </c>
    </row>
    <row r="307" spans="2:10" x14ac:dyDescent="0.2">
      <c r="B307" s="10">
        <v>12562</v>
      </c>
      <c r="C307" s="23" t="s">
        <v>393</v>
      </c>
      <c r="E307" s="35">
        <v>114921</v>
      </c>
      <c r="F307" s="17">
        <f>G307-E307</f>
        <v>0</v>
      </c>
      <c r="G307" s="39">
        <v>114921</v>
      </c>
      <c r="H307" s="39">
        <v>80540</v>
      </c>
      <c r="I307" s="17">
        <f t="shared" si="78"/>
        <v>34381</v>
      </c>
      <c r="J307" s="17">
        <v>0</v>
      </c>
    </row>
    <row r="308" spans="2:10" x14ac:dyDescent="0.2">
      <c r="B308" s="10">
        <v>16115</v>
      </c>
      <c r="C308" s="23" t="s">
        <v>369</v>
      </c>
      <c r="E308" s="35">
        <v>58244</v>
      </c>
      <c r="F308" s="17">
        <f t="shared" si="77"/>
        <v>0</v>
      </c>
      <c r="G308" s="39">
        <v>58244</v>
      </c>
      <c r="H308" s="39">
        <v>0</v>
      </c>
      <c r="I308" s="17">
        <f t="shared" si="78"/>
        <v>58244</v>
      </c>
      <c r="J308" s="17">
        <v>0</v>
      </c>
    </row>
    <row r="309" spans="2:10" x14ac:dyDescent="0.2">
      <c r="B309" s="10">
        <v>16175</v>
      </c>
      <c r="C309" t="s">
        <v>357</v>
      </c>
      <c r="E309" s="35">
        <v>291141</v>
      </c>
      <c r="F309" s="17">
        <f t="shared" si="77"/>
        <v>0</v>
      </c>
      <c r="G309" s="39">
        <v>291141</v>
      </c>
      <c r="H309" s="39">
        <v>196895</v>
      </c>
      <c r="I309" s="17">
        <f t="shared" si="78"/>
        <v>94246</v>
      </c>
      <c r="J309" s="17">
        <v>0</v>
      </c>
    </row>
    <row r="310" spans="2:10" x14ac:dyDescent="0.2">
      <c r="B310" s="10">
        <v>16188</v>
      </c>
      <c r="C310" t="s">
        <v>311</v>
      </c>
      <c r="E310" s="35">
        <v>116456</v>
      </c>
      <c r="F310" s="17">
        <f t="shared" si="77"/>
        <v>0</v>
      </c>
      <c r="G310" s="39">
        <v>116456</v>
      </c>
      <c r="H310" s="39">
        <v>78758</v>
      </c>
      <c r="I310" s="17">
        <f t="shared" si="78"/>
        <v>37698</v>
      </c>
      <c r="J310" s="17">
        <v>0</v>
      </c>
    </row>
    <row r="311" spans="2:10" x14ac:dyDescent="0.2">
      <c r="B311" s="10">
        <v>16189</v>
      </c>
      <c r="C311" s="23" t="s">
        <v>394</v>
      </c>
      <c r="E311" s="35">
        <v>447275</v>
      </c>
      <c r="F311" s="17">
        <f>G311-E311</f>
        <v>0</v>
      </c>
      <c r="G311" s="39">
        <v>447275</v>
      </c>
      <c r="H311" s="39">
        <v>433857</v>
      </c>
      <c r="I311" s="17">
        <f t="shared" si="78"/>
        <v>13418</v>
      </c>
      <c r="J311" s="17">
        <v>0</v>
      </c>
    </row>
    <row r="312" spans="2:10" x14ac:dyDescent="0.2">
      <c r="B312" s="10">
        <v>16191</v>
      </c>
      <c r="C312" s="23" t="s">
        <v>395</v>
      </c>
      <c r="E312" s="35">
        <v>112591</v>
      </c>
      <c r="F312" s="17">
        <f>G312-E312</f>
        <v>0</v>
      </c>
      <c r="G312" s="39">
        <v>112591</v>
      </c>
      <c r="H312" s="39">
        <v>0</v>
      </c>
      <c r="I312" s="17">
        <f t="shared" si="78"/>
        <v>112591</v>
      </c>
      <c r="J312" s="17">
        <v>0</v>
      </c>
    </row>
    <row r="313" spans="2:10" x14ac:dyDescent="0.2">
      <c r="B313" s="10">
        <v>16209</v>
      </c>
      <c r="C313" t="s">
        <v>358</v>
      </c>
      <c r="E313" s="35">
        <v>492810</v>
      </c>
      <c r="F313" s="17">
        <f t="shared" si="77"/>
        <v>0</v>
      </c>
      <c r="G313" s="39">
        <v>492810</v>
      </c>
      <c r="H313" s="39">
        <v>446626</v>
      </c>
      <c r="I313" s="17">
        <f t="shared" si="78"/>
        <v>46184</v>
      </c>
      <c r="J313" s="17">
        <v>0</v>
      </c>
    </row>
    <row r="314" spans="2:10" x14ac:dyDescent="0.2">
      <c r="B314" s="10">
        <v>16219</v>
      </c>
      <c r="C314" s="23" t="s">
        <v>420</v>
      </c>
      <c r="E314" s="35">
        <v>384382</v>
      </c>
      <c r="F314" s="17">
        <f t="shared" si="77"/>
        <v>0</v>
      </c>
      <c r="G314" s="39">
        <v>384382</v>
      </c>
      <c r="H314" s="39">
        <v>259950</v>
      </c>
      <c r="I314" s="17">
        <f t="shared" si="78"/>
        <v>124432</v>
      </c>
      <c r="J314" s="17">
        <v>0</v>
      </c>
    </row>
    <row r="315" spans="2:10" x14ac:dyDescent="0.2">
      <c r="B315" s="10">
        <v>16255</v>
      </c>
      <c r="C315" s="23" t="s">
        <v>396</v>
      </c>
      <c r="E315" s="35">
        <v>358445</v>
      </c>
      <c r="F315" s="17">
        <f>G315-E315</f>
        <v>0</v>
      </c>
      <c r="G315" s="39">
        <v>358445</v>
      </c>
      <c r="H315" s="39">
        <v>347692</v>
      </c>
      <c r="I315" s="17">
        <f t="shared" si="78"/>
        <v>10753</v>
      </c>
      <c r="J315" s="17">
        <v>0</v>
      </c>
    </row>
    <row r="316" spans="2:10" x14ac:dyDescent="0.2">
      <c r="B316" s="10">
        <v>16256</v>
      </c>
      <c r="C316" s="23" t="s">
        <v>397</v>
      </c>
      <c r="E316" s="35">
        <v>1164559</v>
      </c>
      <c r="F316" s="17">
        <f>G316-E316</f>
        <v>0</v>
      </c>
      <c r="G316" s="39">
        <v>1164559</v>
      </c>
      <c r="H316" s="39">
        <v>787571</v>
      </c>
      <c r="I316" s="17">
        <f t="shared" si="78"/>
        <v>376988</v>
      </c>
      <c r="J316" s="17">
        <v>0</v>
      </c>
    </row>
    <row r="317" spans="2:10" x14ac:dyDescent="0.2">
      <c r="B317" s="10">
        <v>16257</v>
      </c>
      <c r="C317" s="23" t="s">
        <v>398</v>
      </c>
      <c r="E317" s="35">
        <v>453586</v>
      </c>
      <c r="F317" s="17">
        <f>G317-E317</f>
        <v>0</v>
      </c>
      <c r="G317" s="39">
        <v>453586</v>
      </c>
      <c r="H317" s="39">
        <v>291595</v>
      </c>
      <c r="I317" s="17">
        <f t="shared" si="78"/>
        <v>161991</v>
      </c>
      <c r="J317" s="17">
        <v>0</v>
      </c>
    </row>
    <row r="318" spans="2:10" x14ac:dyDescent="0.2">
      <c r="B318" s="10">
        <v>16258</v>
      </c>
      <c r="C318" s="23" t="s">
        <v>399</v>
      </c>
      <c r="E318" s="35">
        <v>1543606</v>
      </c>
      <c r="F318" s="17">
        <f>G318-E318</f>
        <v>0</v>
      </c>
      <c r="G318" s="39">
        <v>1543606</v>
      </c>
      <c r="H318" s="39">
        <v>1471743</v>
      </c>
      <c r="I318" s="17">
        <f t="shared" si="78"/>
        <v>71863</v>
      </c>
      <c r="J318" s="17">
        <v>0</v>
      </c>
    </row>
    <row r="319" spans="2:10" x14ac:dyDescent="0.2">
      <c r="B319" s="10">
        <v>16262</v>
      </c>
      <c r="C319" t="s">
        <v>448</v>
      </c>
      <c r="E319" s="35">
        <v>424842</v>
      </c>
      <c r="F319" s="17">
        <f t="shared" si="77"/>
        <v>0</v>
      </c>
      <c r="G319" s="39">
        <v>424842</v>
      </c>
      <c r="H319" s="39">
        <v>287312</v>
      </c>
      <c r="I319" s="17">
        <f t="shared" si="78"/>
        <v>137530</v>
      </c>
      <c r="J319" s="17">
        <v>0</v>
      </c>
    </row>
    <row r="320" spans="2:10" x14ac:dyDescent="0.2">
      <c r="B320" s="10">
        <v>16263</v>
      </c>
      <c r="C320" t="s">
        <v>449</v>
      </c>
      <c r="E320" s="35">
        <v>17924</v>
      </c>
      <c r="F320" s="17">
        <f t="shared" si="77"/>
        <v>0</v>
      </c>
      <c r="G320" s="39">
        <v>17924</v>
      </c>
      <c r="H320" s="39">
        <v>0</v>
      </c>
      <c r="I320" s="17">
        <f t="shared" si="78"/>
        <v>17924</v>
      </c>
      <c r="J320" s="17">
        <v>0</v>
      </c>
    </row>
    <row r="321" spans="2:10" x14ac:dyDescent="0.2">
      <c r="B321" s="10">
        <v>16264</v>
      </c>
      <c r="C321" t="s">
        <v>450</v>
      </c>
      <c r="E321" s="35">
        <v>42560</v>
      </c>
      <c r="F321" s="17">
        <f t="shared" si="77"/>
        <v>0</v>
      </c>
      <c r="G321" s="39">
        <v>42560</v>
      </c>
      <c r="H321" s="39">
        <v>29000</v>
      </c>
      <c r="I321" s="17">
        <f t="shared" si="78"/>
        <v>13560</v>
      </c>
      <c r="J321" s="17">
        <v>0</v>
      </c>
    </row>
    <row r="322" spans="2:10" x14ac:dyDescent="0.2">
      <c r="B322" s="10">
        <v>16266</v>
      </c>
      <c r="C322" s="23" t="s">
        <v>468</v>
      </c>
      <c r="E322" s="35">
        <v>22384</v>
      </c>
      <c r="F322" s="17">
        <f t="shared" si="77"/>
        <v>0</v>
      </c>
      <c r="G322" s="39">
        <v>22384</v>
      </c>
      <c r="H322" s="39">
        <v>0</v>
      </c>
      <c r="I322" s="17">
        <f t="shared" si="78"/>
        <v>22384</v>
      </c>
      <c r="J322" s="17">
        <v>0</v>
      </c>
    </row>
    <row r="323" spans="2:10" x14ac:dyDescent="0.2">
      <c r="B323" s="10">
        <v>16267</v>
      </c>
      <c r="C323" s="23" t="s">
        <v>469</v>
      </c>
      <c r="E323" s="35">
        <v>22384</v>
      </c>
      <c r="F323" s="17">
        <f t="shared" si="77"/>
        <v>0</v>
      </c>
      <c r="G323" s="39">
        <v>22384</v>
      </c>
      <c r="H323" s="39">
        <v>20735</v>
      </c>
      <c r="I323" s="17">
        <f t="shared" si="78"/>
        <v>1649</v>
      </c>
      <c r="J323" s="17">
        <v>0</v>
      </c>
    </row>
    <row r="324" spans="2:10" x14ac:dyDescent="0.2">
      <c r="B324" s="10">
        <v>16268</v>
      </c>
      <c r="C324" s="23" t="s">
        <v>470</v>
      </c>
      <c r="E324" s="35">
        <v>22384</v>
      </c>
      <c r="F324" s="17">
        <f t="shared" si="77"/>
        <v>0</v>
      </c>
      <c r="G324" s="39">
        <v>22384</v>
      </c>
      <c r="H324" s="39">
        <v>15250</v>
      </c>
      <c r="I324" s="17">
        <f t="shared" si="78"/>
        <v>7134</v>
      </c>
      <c r="J324" s="17">
        <v>0</v>
      </c>
    </row>
    <row r="325" spans="2:10" x14ac:dyDescent="0.2">
      <c r="B325" s="10">
        <v>16269</v>
      </c>
      <c r="C325" s="23" t="s">
        <v>471</v>
      </c>
      <c r="E325" s="35">
        <v>22384</v>
      </c>
      <c r="F325" s="17">
        <f t="shared" si="77"/>
        <v>0</v>
      </c>
      <c r="G325" s="39">
        <v>22384</v>
      </c>
      <c r="H325" s="39">
        <v>20735</v>
      </c>
      <c r="I325" s="17">
        <f t="shared" si="78"/>
        <v>1649</v>
      </c>
      <c r="J325" s="17">
        <v>0</v>
      </c>
    </row>
    <row r="326" spans="2:10" x14ac:dyDescent="0.2">
      <c r="B326" s="10">
        <v>17063</v>
      </c>
      <c r="C326" t="s">
        <v>68</v>
      </c>
      <c r="E326" s="35">
        <v>81739</v>
      </c>
      <c r="F326" s="17">
        <f t="shared" si="77"/>
        <v>0</v>
      </c>
      <c r="G326" s="39">
        <v>81739</v>
      </c>
      <c r="H326" s="39">
        <v>74079</v>
      </c>
      <c r="I326" s="17">
        <f t="shared" si="78"/>
        <v>7660</v>
      </c>
      <c r="J326" s="17">
        <v>0</v>
      </c>
    </row>
    <row r="327" spans="2:10" x14ac:dyDescent="0.2">
      <c r="B327" s="10">
        <v>17065</v>
      </c>
      <c r="C327" t="s">
        <v>359</v>
      </c>
      <c r="E327" s="35">
        <v>34053</v>
      </c>
      <c r="F327" s="17">
        <f t="shared" si="77"/>
        <v>0</v>
      </c>
      <c r="G327" s="39">
        <v>34053</v>
      </c>
      <c r="H327" s="39">
        <v>30863</v>
      </c>
      <c r="I327" s="17">
        <f t="shared" si="78"/>
        <v>3190</v>
      </c>
      <c r="J327" s="17">
        <v>0</v>
      </c>
    </row>
    <row r="328" spans="2:10" x14ac:dyDescent="0.2">
      <c r="B328" s="10">
        <v>17066</v>
      </c>
      <c r="C328" t="s">
        <v>69</v>
      </c>
      <c r="E328" s="35">
        <v>449079</v>
      </c>
      <c r="F328" s="17">
        <f t="shared" si="77"/>
        <v>0</v>
      </c>
      <c r="G328" s="39">
        <v>449079</v>
      </c>
      <c r="H328" s="39">
        <v>303705</v>
      </c>
      <c r="I328" s="17">
        <f t="shared" si="78"/>
        <v>145374</v>
      </c>
      <c r="J328" s="17">
        <v>0</v>
      </c>
    </row>
    <row r="329" spans="2:10" x14ac:dyDescent="0.2">
      <c r="B329" s="10">
        <v>17068</v>
      </c>
      <c r="C329" t="s">
        <v>67</v>
      </c>
      <c r="E329" s="35">
        <v>1133345</v>
      </c>
      <c r="F329" s="17">
        <f t="shared" si="77"/>
        <v>0</v>
      </c>
      <c r="G329" s="39">
        <v>1133345</v>
      </c>
      <c r="H329" s="39">
        <v>0</v>
      </c>
      <c r="I329" s="17">
        <f t="shared" si="78"/>
        <v>1133345</v>
      </c>
      <c r="J329" s="17">
        <v>0</v>
      </c>
    </row>
    <row r="330" spans="2:10" x14ac:dyDescent="0.2">
      <c r="B330" s="10">
        <v>17070</v>
      </c>
      <c r="C330" t="s">
        <v>70</v>
      </c>
      <c r="E330" s="35">
        <v>36414</v>
      </c>
      <c r="F330" s="17">
        <f t="shared" si="77"/>
        <v>0</v>
      </c>
      <c r="G330" s="39">
        <v>36414</v>
      </c>
      <c r="H330" s="39">
        <v>0</v>
      </c>
      <c r="I330" s="17">
        <f t="shared" si="78"/>
        <v>36414</v>
      </c>
      <c r="J330" s="17">
        <v>0</v>
      </c>
    </row>
    <row r="331" spans="2:10" x14ac:dyDescent="0.2">
      <c r="B331" s="10">
        <v>17071</v>
      </c>
      <c r="C331" t="s">
        <v>64</v>
      </c>
      <c r="E331" s="35">
        <v>291140</v>
      </c>
      <c r="F331" s="17">
        <f t="shared" si="77"/>
        <v>0</v>
      </c>
      <c r="G331" s="39">
        <v>291140</v>
      </c>
      <c r="H331" s="39">
        <v>263856</v>
      </c>
      <c r="I331" s="17">
        <f t="shared" si="78"/>
        <v>27284</v>
      </c>
      <c r="J331" s="17">
        <v>0</v>
      </c>
    </row>
    <row r="332" spans="2:10" x14ac:dyDescent="0.2">
      <c r="B332" s="10">
        <v>17072</v>
      </c>
      <c r="C332" t="s">
        <v>89</v>
      </c>
      <c r="E332" s="35">
        <v>612926</v>
      </c>
      <c r="F332" s="17">
        <f t="shared" si="77"/>
        <v>0</v>
      </c>
      <c r="G332" s="39">
        <v>612926</v>
      </c>
      <c r="H332" s="39">
        <v>551511</v>
      </c>
      <c r="I332" s="17">
        <f t="shared" si="78"/>
        <v>61415</v>
      </c>
      <c r="J332" s="17">
        <v>0</v>
      </c>
    </row>
    <row r="333" spans="2:10" x14ac:dyDescent="0.2">
      <c r="B333" s="10">
        <v>17073</v>
      </c>
      <c r="C333" t="s">
        <v>65</v>
      </c>
      <c r="E333" s="35">
        <v>72786</v>
      </c>
      <c r="F333" s="17">
        <f t="shared" si="77"/>
        <v>0</v>
      </c>
      <c r="G333" s="39">
        <v>72786</v>
      </c>
      <c r="H333" s="39">
        <v>52000</v>
      </c>
      <c r="I333" s="17">
        <f t="shared" si="78"/>
        <v>20786</v>
      </c>
      <c r="J333" s="17">
        <v>0</v>
      </c>
    </row>
    <row r="334" spans="2:10" x14ac:dyDescent="0.2">
      <c r="B334" s="10">
        <v>17075</v>
      </c>
      <c r="C334" t="s">
        <v>66</v>
      </c>
      <c r="E334" s="35">
        <v>301469</v>
      </c>
      <c r="F334" s="17">
        <f t="shared" si="77"/>
        <v>0</v>
      </c>
      <c r="G334" s="39">
        <v>301469</v>
      </c>
      <c r="H334" s="39">
        <v>203879</v>
      </c>
      <c r="I334" s="17">
        <f t="shared" si="78"/>
        <v>97590</v>
      </c>
      <c r="J334" s="17">
        <v>0</v>
      </c>
    </row>
    <row r="335" spans="2:10" x14ac:dyDescent="0.2">
      <c r="B335" s="10">
        <v>17076</v>
      </c>
      <c r="C335" t="s">
        <v>80</v>
      </c>
      <c r="E335" s="35">
        <v>476719</v>
      </c>
      <c r="F335" s="17">
        <f t="shared" si="77"/>
        <v>0</v>
      </c>
      <c r="G335" s="39">
        <v>476719</v>
      </c>
      <c r="H335" s="39">
        <v>322397</v>
      </c>
      <c r="I335" s="17">
        <f t="shared" si="78"/>
        <v>154322</v>
      </c>
      <c r="J335" s="17">
        <v>0</v>
      </c>
    </row>
    <row r="336" spans="2:10" x14ac:dyDescent="0.2">
      <c r="B336" s="10">
        <v>17077</v>
      </c>
      <c r="C336" t="s">
        <v>78</v>
      </c>
      <c r="E336" s="35">
        <v>31931</v>
      </c>
      <c r="F336" s="17">
        <f t="shared" si="77"/>
        <v>0</v>
      </c>
      <c r="G336" s="39">
        <v>31931</v>
      </c>
      <c r="H336" s="39">
        <v>0</v>
      </c>
      <c r="I336" s="17">
        <f t="shared" si="78"/>
        <v>31931</v>
      </c>
      <c r="J336" s="17">
        <v>0</v>
      </c>
    </row>
    <row r="337" spans="1:10" x14ac:dyDescent="0.2">
      <c r="B337" s="10">
        <v>17078</v>
      </c>
      <c r="C337" t="s">
        <v>360</v>
      </c>
      <c r="E337" s="35">
        <v>31931</v>
      </c>
      <c r="F337" s="17">
        <f t="shared" si="77"/>
        <v>0</v>
      </c>
      <c r="G337" s="39">
        <v>31931</v>
      </c>
      <c r="H337" s="39">
        <v>0</v>
      </c>
      <c r="I337" s="17">
        <f t="shared" si="78"/>
        <v>31931</v>
      </c>
      <c r="J337" s="17">
        <v>0</v>
      </c>
    </row>
    <row r="338" spans="1:10" x14ac:dyDescent="0.2">
      <c r="B338" s="10">
        <v>17079</v>
      </c>
      <c r="C338" t="s">
        <v>79</v>
      </c>
      <c r="E338" s="35">
        <v>31931</v>
      </c>
      <c r="F338" s="17">
        <f t="shared" si="77"/>
        <v>0</v>
      </c>
      <c r="G338" s="39">
        <v>31931</v>
      </c>
      <c r="H338" s="39">
        <v>0</v>
      </c>
      <c r="I338" s="17">
        <f t="shared" si="78"/>
        <v>31931</v>
      </c>
      <c r="J338" s="17">
        <v>0</v>
      </c>
    </row>
    <row r="339" spans="1:10" x14ac:dyDescent="0.2">
      <c r="B339" s="10">
        <v>17080</v>
      </c>
      <c r="C339" t="s">
        <v>81</v>
      </c>
      <c r="E339" s="35">
        <v>31931</v>
      </c>
      <c r="F339" s="17">
        <f t="shared" si="77"/>
        <v>0</v>
      </c>
      <c r="G339" s="39">
        <v>31931</v>
      </c>
      <c r="H339" s="39">
        <v>0</v>
      </c>
      <c r="I339" s="17">
        <f t="shared" si="78"/>
        <v>31931</v>
      </c>
      <c r="J339" s="17">
        <v>0</v>
      </c>
    </row>
    <row r="340" spans="1:10" x14ac:dyDescent="0.2">
      <c r="B340" s="10">
        <v>17082</v>
      </c>
      <c r="C340" t="s">
        <v>361</v>
      </c>
      <c r="E340" s="35">
        <v>89591</v>
      </c>
      <c r="F340" s="17">
        <f t="shared" si="77"/>
        <v>0</v>
      </c>
      <c r="G340" s="39">
        <v>89591</v>
      </c>
      <c r="H340" s="39">
        <v>81196</v>
      </c>
      <c r="I340" s="17">
        <f t="shared" si="78"/>
        <v>8395</v>
      </c>
      <c r="J340" s="17">
        <v>0</v>
      </c>
    </row>
    <row r="341" spans="1:10" x14ac:dyDescent="0.2">
      <c r="B341" s="10">
        <v>17100</v>
      </c>
      <c r="C341" s="23" t="s">
        <v>472</v>
      </c>
      <c r="E341" s="35">
        <v>72786</v>
      </c>
      <c r="F341" s="17">
        <f>G341-E341</f>
        <v>0</v>
      </c>
      <c r="G341" s="39">
        <v>72786</v>
      </c>
      <c r="H341" s="39">
        <v>52000</v>
      </c>
      <c r="I341" s="17">
        <f t="shared" si="78"/>
        <v>20786</v>
      </c>
      <c r="J341" s="17">
        <v>0</v>
      </c>
    </row>
    <row r="342" spans="1:10" x14ac:dyDescent="0.2">
      <c r="A342" s="31" t="s">
        <v>442</v>
      </c>
      <c r="C342" s="4" t="s">
        <v>93</v>
      </c>
      <c r="E342" s="19">
        <f t="shared" ref="E342:J342" si="79">SUM(E295:E341)</f>
        <v>33067403</v>
      </c>
      <c r="F342" s="19">
        <f t="shared" si="79"/>
        <v>0</v>
      </c>
      <c r="G342" s="19">
        <f t="shared" si="79"/>
        <v>33067403</v>
      </c>
      <c r="H342" s="19">
        <f t="shared" si="79"/>
        <v>27845780</v>
      </c>
      <c r="I342" s="19">
        <f t="shared" si="79"/>
        <v>5221623</v>
      </c>
      <c r="J342" s="19">
        <f t="shared" si="79"/>
        <v>0</v>
      </c>
    </row>
    <row r="343" spans="1:10" ht="12.75" customHeight="1" x14ac:dyDescent="0.35">
      <c r="C343" s="4"/>
      <c r="E343" s="21"/>
      <c r="F343" s="21"/>
      <c r="G343" s="21"/>
      <c r="H343" s="21"/>
      <c r="I343" s="21"/>
      <c r="J343" s="21"/>
    </row>
    <row r="344" spans="1:10" ht="15.75" customHeight="1" x14ac:dyDescent="0.25">
      <c r="B344" s="5" t="s">
        <v>370</v>
      </c>
      <c r="D344" s="5"/>
      <c r="G344" s="1"/>
      <c r="H344" s="1"/>
    </row>
    <row r="345" spans="1:10" x14ac:dyDescent="0.2">
      <c r="B345" s="10">
        <v>10010</v>
      </c>
      <c r="C345" t="s">
        <v>116</v>
      </c>
      <c r="E345" s="35">
        <v>2003013</v>
      </c>
      <c r="F345" s="17">
        <f>G345-E345</f>
        <v>0</v>
      </c>
      <c r="G345" s="39">
        <v>2003013</v>
      </c>
      <c r="H345" s="39">
        <v>1744884</v>
      </c>
      <c r="I345" s="17">
        <f t="shared" ref="I345:I354" si="80">G345-H345-J345</f>
        <v>258129</v>
      </c>
      <c r="J345" s="17">
        <v>0</v>
      </c>
    </row>
    <row r="346" spans="1:10" x14ac:dyDescent="0.2">
      <c r="B346" s="10">
        <v>10020</v>
      </c>
      <c r="C346" s="23" t="s">
        <v>117</v>
      </c>
      <c r="E346" s="35">
        <v>180052</v>
      </c>
      <c r="F346" s="17">
        <f t="shared" ref="F346:F354" si="81">G346-E346</f>
        <v>0</v>
      </c>
      <c r="G346" s="39">
        <v>180052</v>
      </c>
      <c r="H346" s="39">
        <v>169249</v>
      </c>
      <c r="I346" s="17">
        <f t="shared" si="80"/>
        <v>10803</v>
      </c>
      <c r="J346" s="17">
        <v>0</v>
      </c>
    </row>
    <row r="347" spans="1:10" x14ac:dyDescent="0.2">
      <c r="B347" s="10">
        <v>12032</v>
      </c>
      <c r="C347" s="23" t="s">
        <v>186</v>
      </c>
      <c r="E347" s="35">
        <v>1045889</v>
      </c>
      <c r="F347" s="17">
        <f t="shared" si="81"/>
        <v>0</v>
      </c>
      <c r="G347" s="39">
        <v>1045889</v>
      </c>
      <c r="H347" s="39">
        <v>1035430</v>
      </c>
      <c r="I347" s="17">
        <f t="shared" si="80"/>
        <v>10459</v>
      </c>
      <c r="J347" s="17">
        <v>0</v>
      </c>
    </row>
    <row r="348" spans="1:10" x14ac:dyDescent="0.2">
      <c r="B348" s="10">
        <v>16029</v>
      </c>
      <c r="C348" s="23" t="s">
        <v>71</v>
      </c>
      <c r="E348" s="35">
        <v>2181051</v>
      </c>
      <c r="F348" s="17">
        <f t="shared" si="81"/>
        <v>0</v>
      </c>
      <c r="G348" s="39">
        <v>2181051</v>
      </c>
      <c r="H348" s="39">
        <v>2159241</v>
      </c>
      <c r="I348" s="17">
        <f t="shared" si="80"/>
        <v>21810</v>
      </c>
      <c r="J348" s="17">
        <v>0</v>
      </c>
    </row>
    <row r="349" spans="1:10" x14ac:dyDescent="0.2">
      <c r="B349" s="10">
        <v>16068</v>
      </c>
      <c r="C349" s="23" t="s">
        <v>187</v>
      </c>
      <c r="E349" s="35">
        <v>7359331</v>
      </c>
      <c r="F349" s="17">
        <f t="shared" si="81"/>
        <v>0</v>
      </c>
      <c r="G349" s="39">
        <v>7359331</v>
      </c>
      <c r="H349" s="39">
        <v>7285736</v>
      </c>
      <c r="I349" s="17">
        <f t="shared" si="80"/>
        <v>73595</v>
      </c>
      <c r="J349" s="17">
        <v>0</v>
      </c>
    </row>
    <row r="350" spans="1:10" x14ac:dyDescent="0.2">
      <c r="B350" s="10">
        <v>16076</v>
      </c>
      <c r="C350" s="23" t="s">
        <v>188</v>
      </c>
      <c r="E350" s="35">
        <v>366503</v>
      </c>
      <c r="F350" s="17">
        <f t="shared" si="81"/>
        <v>-25149</v>
      </c>
      <c r="G350" s="39">
        <v>341354</v>
      </c>
      <c r="H350" s="39">
        <v>23072</v>
      </c>
      <c r="I350" s="17">
        <f t="shared" si="80"/>
        <v>318282</v>
      </c>
      <c r="J350" s="17">
        <v>0</v>
      </c>
    </row>
    <row r="351" spans="1:10" x14ac:dyDescent="0.2">
      <c r="B351" s="10">
        <v>16084</v>
      </c>
      <c r="C351" s="23" t="s">
        <v>189</v>
      </c>
      <c r="E351" s="35">
        <v>2002085</v>
      </c>
      <c r="F351" s="17">
        <f t="shared" si="81"/>
        <v>0</v>
      </c>
      <c r="G351" s="39">
        <v>2002085</v>
      </c>
      <c r="H351" s="39">
        <v>1982065</v>
      </c>
      <c r="I351" s="17">
        <f t="shared" si="80"/>
        <v>20020</v>
      </c>
      <c r="J351" s="17">
        <v>0</v>
      </c>
    </row>
    <row r="352" spans="1:10" x14ac:dyDescent="0.2">
      <c r="B352" s="10">
        <v>16149</v>
      </c>
      <c r="C352" s="23" t="s">
        <v>236</v>
      </c>
      <c r="E352" s="35">
        <v>66995503</v>
      </c>
      <c r="F352" s="17">
        <f t="shared" si="81"/>
        <v>37007</v>
      </c>
      <c r="G352" s="39">
        <v>67032510</v>
      </c>
      <c r="H352" s="39">
        <v>66032510</v>
      </c>
      <c r="I352" s="17">
        <f t="shared" si="80"/>
        <v>1000000</v>
      </c>
      <c r="J352" s="17">
        <v>0</v>
      </c>
    </row>
    <row r="353" spans="1:10" x14ac:dyDescent="0.2">
      <c r="B353" s="10">
        <v>17008</v>
      </c>
      <c r="C353" s="23" t="s">
        <v>190</v>
      </c>
      <c r="E353" s="35">
        <v>1078993</v>
      </c>
      <c r="F353" s="17">
        <f t="shared" si="81"/>
        <v>0</v>
      </c>
      <c r="G353" s="39">
        <v>1078993</v>
      </c>
      <c r="H353" s="39">
        <v>0</v>
      </c>
      <c r="I353" s="17">
        <f t="shared" si="80"/>
        <v>1078993</v>
      </c>
      <c r="J353" s="17">
        <v>0</v>
      </c>
    </row>
    <row r="354" spans="1:10" x14ac:dyDescent="0.2">
      <c r="B354" s="10">
        <v>17038</v>
      </c>
      <c r="C354" s="23" t="s">
        <v>400</v>
      </c>
      <c r="E354" s="35">
        <v>592893</v>
      </c>
      <c r="F354" s="17">
        <f t="shared" si="81"/>
        <v>-11858</v>
      </c>
      <c r="G354" s="39">
        <v>581035</v>
      </c>
      <c r="H354" s="39">
        <v>575107</v>
      </c>
      <c r="I354" s="17">
        <f t="shared" si="80"/>
        <v>5928</v>
      </c>
      <c r="J354" s="17">
        <v>0</v>
      </c>
    </row>
    <row r="355" spans="1:10" x14ac:dyDescent="0.2">
      <c r="A355" s="31" t="s">
        <v>442</v>
      </c>
      <c r="C355" s="4" t="s">
        <v>93</v>
      </c>
      <c r="E355" s="19">
        <f t="shared" ref="E355:J355" si="82">SUM(E345:E354)</f>
        <v>83805313</v>
      </c>
      <c r="F355" s="19">
        <f t="shared" si="82"/>
        <v>0</v>
      </c>
      <c r="G355" s="19">
        <f t="shared" si="82"/>
        <v>83805313</v>
      </c>
      <c r="H355" s="19">
        <f t="shared" si="82"/>
        <v>81007294</v>
      </c>
      <c r="I355" s="19">
        <f t="shared" si="82"/>
        <v>2798019</v>
      </c>
      <c r="J355" s="19">
        <f t="shared" si="82"/>
        <v>0</v>
      </c>
    </row>
    <row r="356" spans="1:10" ht="12.75" customHeight="1" x14ac:dyDescent="0.35">
      <c r="C356" s="4"/>
      <c r="E356" s="21"/>
      <c r="F356" s="21"/>
      <c r="G356" s="21"/>
      <c r="H356" s="21"/>
      <c r="I356" s="21"/>
      <c r="J356" s="21"/>
    </row>
    <row r="357" spans="1:10" ht="12.75" customHeight="1" x14ac:dyDescent="0.35">
      <c r="C357" s="4"/>
      <c r="E357" s="21"/>
      <c r="F357" s="21"/>
      <c r="G357" s="21"/>
      <c r="H357" s="21"/>
      <c r="I357" s="21"/>
      <c r="J357" s="21"/>
    </row>
    <row r="358" spans="1:10" ht="12.75" customHeight="1" x14ac:dyDescent="0.35">
      <c r="C358" s="4"/>
      <c r="E358" s="21"/>
      <c r="F358" s="21"/>
      <c r="G358" s="21"/>
      <c r="H358" s="21"/>
      <c r="I358" s="21"/>
      <c r="J358" s="21"/>
    </row>
    <row r="359" spans="1:10" ht="15.75" customHeight="1" x14ac:dyDescent="0.25">
      <c r="B359" s="5" t="s">
        <v>383</v>
      </c>
      <c r="D359" s="5"/>
      <c r="G359" s="1"/>
      <c r="H359" s="1"/>
    </row>
    <row r="360" spans="1:10" x14ac:dyDescent="0.2">
      <c r="B360" s="10">
        <v>10010</v>
      </c>
      <c r="C360" t="s">
        <v>116</v>
      </c>
      <c r="E360" s="35">
        <v>5888047</v>
      </c>
      <c r="F360" s="17">
        <f t="shared" ref="F360:F364" si="83">G360-E360</f>
        <v>0</v>
      </c>
      <c r="G360" s="39">
        <v>5888047</v>
      </c>
      <c r="H360" s="39">
        <v>5512476</v>
      </c>
      <c r="I360" s="17">
        <f t="shared" ref="I360:I364" si="84">G360-H360-J360</f>
        <v>375571</v>
      </c>
      <c r="J360" s="17">
        <v>0</v>
      </c>
    </row>
    <row r="361" spans="1:10" x14ac:dyDescent="0.2">
      <c r="B361" s="10">
        <v>10020</v>
      </c>
      <c r="C361" t="s">
        <v>117</v>
      </c>
      <c r="E361" s="35">
        <v>779858</v>
      </c>
      <c r="F361" s="17">
        <f t="shared" si="83"/>
        <v>0</v>
      </c>
      <c r="G361" s="39">
        <v>779858</v>
      </c>
      <c r="H361" s="39">
        <v>772060</v>
      </c>
      <c r="I361" s="17">
        <f t="shared" si="84"/>
        <v>7798</v>
      </c>
      <c r="J361" s="17">
        <v>0</v>
      </c>
    </row>
    <row r="362" spans="1:10" x14ac:dyDescent="0.2">
      <c r="B362" s="10">
        <v>10050</v>
      </c>
      <c r="C362" t="s">
        <v>118</v>
      </c>
      <c r="E362" s="35">
        <v>8238</v>
      </c>
      <c r="F362" s="17">
        <f t="shared" si="83"/>
        <v>0</v>
      </c>
      <c r="G362" s="39">
        <v>8238</v>
      </c>
      <c r="H362" s="39">
        <v>0</v>
      </c>
      <c r="I362" s="17">
        <f t="shared" si="84"/>
        <v>8238</v>
      </c>
      <c r="J362" s="17">
        <v>0</v>
      </c>
    </row>
    <row r="363" spans="1:10" x14ac:dyDescent="0.2">
      <c r="B363" s="10">
        <v>12056</v>
      </c>
      <c r="C363" t="s">
        <v>178</v>
      </c>
      <c r="E363" s="35">
        <v>446779</v>
      </c>
      <c r="F363" s="17">
        <f t="shared" si="83"/>
        <v>0</v>
      </c>
      <c r="G363" s="39">
        <v>446779</v>
      </c>
      <c r="H363" s="39">
        <v>442312</v>
      </c>
      <c r="I363" s="17">
        <f t="shared" si="84"/>
        <v>4467</v>
      </c>
      <c r="J363" s="17">
        <v>0</v>
      </c>
    </row>
    <row r="364" spans="1:10" x14ac:dyDescent="0.2">
      <c r="B364" s="10">
        <v>12288</v>
      </c>
      <c r="C364" t="s">
        <v>88</v>
      </c>
      <c r="E364" s="35">
        <v>89724</v>
      </c>
      <c r="F364" s="17">
        <f t="shared" si="83"/>
        <v>0</v>
      </c>
      <c r="G364" s="39">
        <v>89724</v>
      </c>
      <c r="H364" s="39">
        <v>88827</v>
      </c>
      <c r="I364" s="17">
        <f t="shared" si="84"/>
        <v>897</v>
      </c>
      <c r="J364" s="17">
        <v>0</v>
      </c>
    </row>
    <row r="365" spans="1:10" ht="15" x14ac:dyDescent="0.35">
      <c r="A365" s="31" t="s">
        <v>442</v>
      </c>
      <c r="C365" s="4" t="s">
        <v>93</v>
      </c>
      <c r="E365" s="21">
        <f t="shared" ref="E365:J365" si="85">SUM(E360:E364)</f>
        <v>7212646</v>
      </c>
      <c r="F365" s="21">
        <f t="shared" si="85"/>
        <v>0</v>
      </c>
      <c r="G365" s="21">
        <f t="shared" si="85"/>
        <v>7212646</v>
      </c>
      <c r="H365" s="21">
        <f t="shared" si="85"/>
        <v>6815675</v>
      </c>
      <c r="I365" s="21">
        <f t="shared" si="85"/>
        <v>396971</v>
      </c>
      <c r="J365" s="21">
        <f t="shared" si="85"/>
        <v>0</v>
      </c>
    </row>
    <row r="366" spans="1:10" ht="15" x14ac:dyDescent="0.35">
      <c r="A366" s="31" t="s">
        <v>443</v>
      </c>
      <c r="C366" s="4" t="s">
        <v>99</v>
      </c>
      <c r="E366" s="21">
        <f t="shared" ref="E366:J366" si="86">SUMIF($A257:$A365,"B3",E257:E365)</f>
        <v>193090877</v>
      </c>
      <c r="F366" s="21">
        <f t="shared" si="86"/>
        <v>0</v>
      </c>
      <c r="G366" s="21">
        <f t="shared" si="86"/>
        <v>193090877</v>
      </c>
      <c r="H366" s="21">
        <f t="shared" si="86"/>
        <v>181060850</v>
      </c>
      <c r="I366" s="21">
        <f t="shared" si="86"/>
        <v>12030027</v>
      </c>
      <c r="J366" s="21">
        <f t="shared" si="86"/>
        <v>0</v>
      </c>
    </row>
    <row r="367" spans="1:10" ht="12.75" customHeight="1" x14ac:dyDescent="0.2">
      <c r="G367" s="1"/>
      <c r="H367" s="1"/>
    </row>
    <row r="368" spans="1:10" ht="18.75" customHeight="1" x14ac:dyDescent="0.3">
      <c r="B368" s="3" t="s">
        <v>191</v>
      </c>
      <c r="G368" s="1"/>
      <c r="H368" s="1"/>
    </row>
    <row r="369" spans="1:11" ht="15.75" customHeight="1" x14ac:dyDescent="0.25">
      <c r="B369" s="5" t="s">
        <v>192</v>
      </c>
      <c r="D369" s="5"/>
      <c r="G369" s="1"/>
      <c r="H369" s="1"/>
    </row>
    <row r="370" spans="1:11" x14ac:dyDescent="0.2">
      <c r="B370" s="10">
        <v>10010</v>
      </c>
      <c r="C370" t="s">
        <v>116</v>
      </c>
      <c r="E370" s="35">
        <v>35367382</v>
      </c>
      <c r="F370" s="17">
        <f t="shared" ref="F370:F381" si="87">G370-E370</f>
        <v>0</v>
      </c>
      <c r="G370" s="39">
        <v>35367382</v>
      </c>
      <c r="H370" s="39">
        <v>33873646</v>
      </c>
      <c r="I370" s="17">
        <f t="shared" ref="I370:I381" si="88">G370-H370-J370</f>
        <v>1493736</v>
      </c>
      <c r="J370" s="17">
        <v>0</v>
      </c>
    </row>
    <row r="371" spans="1:11" x14ac:dyDescent="0.2">
      <c r="B371" s="10">
        <v>10020</v>
      </c>
      <c r="C371" t="s">
        <v>117</v>
      </c>
      <c r="E371" s="35">
        <v>6741702</v>
      </c>
      <c r="F371" s="17">
        <f t="shared" si="87"/>
        <v>0</v>
      </c>
      <c r="G371" s="39">
        <v>6741702</v>
      </c>
      <c r="H371" s="39">
        <v>6226791</v>
      </c>
      <c r="I371" s="17">
        <f t="shared" si="88"/>
        <v>514911</v>
      </c>
      <c r="J371" s="17">
        <v>0</v>
      </c>
    </row>
    <row r="372" spans="1:11" hidden="1" x14ac:dyDescent="0.2">
      <c r="B372" s="10">
        <v>10050</v>
      </c>
      <c r="C372" t="s">
        <v>118</v>
      </c>
      <c r="E372" s="17">
        <v>0</v>
      </c>
      <c r="F372" s="17">
        <f t="shared" si="87"/>
        <v>0</v>
      </c>
      <c r="G372" s="17">
        <v>0</v>
      </c>
      <c r="H372" s="17">
        <v>0</v>
      </c>
      <c r="I372" s="17">
        <f t="shared" si="88"/>
        <v>0</v>
      </c>
      <c r="J372" s="17">
        <v>0</v>
      </c>
    </row>
    <row r="373" spans="1:11" hidden="1" x14ac:dyDescent="0.2">
      <c r="B373" s="10">
        <v>12126</v>
      </c>
      <c r="C373" t="s">
        <v>336</v>
      </c>
      <c r="E373" s="17">
        <v>0</v>
      </c>
      <c r="F373" s="17">
        <f t="shared" si="87"/>
        <v>0</v>
      </c>
      <c r="G373" s="17">
        <v>0</v>
      </c>
      <c r="H373" s="17">
        <v>0</v>
      </c>
      <c r="I373" s="17">
        <f t="shared" si="88"/>
        <v>0</v>
      </c>
      <c r="J373" s="17">
        <v>0</v>
      </c>
    </row>
    <row r="374" spans="1:11" hidden="1" x14ac:dyDescent="0.2">
      <c r="B374" s="10">
        <v>12227</v>
      </c>
      <c r="C374" s="23" t="s">
        <v>421</v>
      </c>
      <c r="E374" s="17">
        <v>0</v>
      </c>
      <c r="F374" s="17">
        <f t="shared" si="87"/>
        <v>0</v>
      </c>
      <c r="G374" s="17">
        <v>0</v>
      </c>
      <c r="H374" s="17">
        <v>0</v>
      </c>
      <c r="I374" s="17">
        <f t="shared" si="88"/>
        <v>0</v>
      </c>
      <c r="J374" s="17">
        <v>0</v>
      </c>
    </row>
    <row r="375" spans="1:11" hidden="1" x14ac:dyDescent="0.2">
      <c r="B375" s="10">
        <v>12236</v>
      </c>
      <c r="C375" t="s">
        <v>194</v>
      </c>
      <c r="E375" s="17">
        <v>0</v>
      </c>
      <c r="F375" s="17">
        <f t="shared" si="87"/>
        <v>0</v>
      </c>
      <c r="G375" s="17">
        <v>0</v>
      </c>
      <c r="H375" s="17">
        <v>0</v>
      </c>
      <c r="I375" s="17">
        <f t="shared" si="88"/>
        <v>0</v>
      </c>
      <c r="J375" s="17">
        <v>0</v>
      </c>
    </row>
    <row r="376" spans="1:11" x14ac:dyDescent="0.2">
      <c r="B376" s="10">
        <v>12577</v>
      </c>
      <c r="C376" s="23" t="s">
        <v>451</v>
      </c>
      <c r="E376" s="17">
        <v>1</v>
      </c>
      <c r="F376" s="17">
        <f t="shared" si="87"/>
        <v>0</v>
      </c>
      <c r="G376" s="39">
        <v>1</v>
      </c>
      <c r="H376" s="39">
        <v>0</v>
      </c>
      <c r="I376" s="17">
        <f t="shared" si="88"/>
        <v>1</v>
      </c>
      <c r="J376" s="17">
        <v>0</v>
      </c>
    </row>
    <row r="377" spans="1:11" x14ac:dyDescent="0.2">
      <c r="B377" s="10">
        <v>16060</v>
      </c>
      <c r="C377" t="s">
        <v>195</v>
      </c>
      <c r="E377" s="35">
        <v>2008515</v>
      </c>
      <c r="F377" s="17">
        <f t="shared" si="87"/>
        <v>0</v>
      </c>
      <c r="G377" s="39">
        <v>2008515</v>
      </c>
      <c r="H377" s="39">
        <v>1836832</v>
      </c>
      <c r="I377" s="17">
        <f t="shared" si="88"/>
        <v>171683</v>
      </c>
      <c r="J377" s="17">
        <v>0</v>
      </c>
    </row>
    <row r="378" spans="1:11" x14ac:dyDescent="0.2">
      <c r="B378" s="10">
        <v>16103</v>
      </c>
      <c r="C378" t="s">
        <v>196</v>
      </c>
      <c r="E378" s="35">
        <v>558104</v>
      </c>
      <c r="F378" s="17">
        <f t="shared" si="87"/>
        <v>0</v>
      </c>
      <c r="G378" s="39">
        <v>558104</v>
      </c>
      <c r="H378" s="39">
        <v>539966</v>
      </c>
      <c r="I378" s="17">
        <f t="shared" si="88"/>
        <v>18138</v>
      </c>
      <c r="J378" s="17">
        <v>0</v>
      </c>
    </row>
    <row r="379" spans="1:11" hidden="1" x14ac:dyDescent="0.2">
      <c r="B379" s="10">
        <v>16121</v>
      </c>
      <c r="C379" t="s">
        <v>197</v>
      </c>
      <c r="E379" s="17">
        <v>0</v>
      </c>
      <c r="F379" s="17">
        <f t="shared" si="87"/>
        <v>0</v>
      </c>
      <c r="G379" s="17">
        <v>0</v>
      </c>
      <c r="H379" s="17">
        <v>0</v>
      </c>
      <c r="I379" s="17">
        <f t="shared" si="88"/>
        <v>0</v>
      </c>
      <c r="J379" s="17">
        <v>0</v>
      </c>
    </row>
    <row r="380" spans="1:11" x14ac:dyDescent="0.2">
      <c r="B380" s="10">
        <v>17009</v>
      </c>
      <c r="C380" t="s">
        <v>198</v>
      </c>
      <c r="E380" s="35">
        <v>4083916</v>
      </c>
      <c r="F380" s="17">
        <f t="shared" si="87"/>
        <v>0</v>
      </c>
      <c r="G380" s="39">
        <v>4083916</v>
      </c>
      <c r="H380" s="39">
        <v>4083916</v>
      </c>
      <c r="I380" s="17">
        <f t="shared" si="88"/>
        <v>0</v>
      </c>
      <c r="J380" s="17">
        <v>0</v>
      </c>
    </row>
    <row r="381" spans="1:11" x14ac:dyDescent="0.2">
      <c r="B381" s="10">
        <v>17019</v>
      </c>
      <c r="C381" t="s">
        <v>199</v>
      </c>
      <c r="E381" s="35">
        <v>11280633</v>
      </c>
      <c r="F381" s="17">
        <f t="shared" si="87"/>
        <v>0</v>
      </c>
      <c r="G381" s="39">
        <v>11280633</v>
      </c>
      <c r="H381" s="39">
        <v>10914012</v>
      </c>
      <c r="I381" s="17">
        <f t="shared" si="88"/>
        <v>366621</v>
      </c>
      <c r="J381" s="17">
        <v>0</v>
      </c>
    </row>
    <row r="382" spans="1:11" x14ac:dyDescent="0.2">
      <c r="A382" s="31" t="s">
        <v>442</v>
      </c>
      <c r="C382" s="4" t="s">
        <v>93</v>
      </c>
      <c r="E382" s="19">
        <f t="shared" ref="E382:J382" si="89">SUM(E370:E381)</f>
        <v>60040253</v>
      </c>
      <c r="F382" s="19">
        <f t="shared" si="89"/>
        <v>0</v>
      </c>
      <c r="G382" s="19">
        <f t="shared" si="89"/>
        <v>60040253</v>
      </c>
      <c r="H382" s="19">
        <f t="shared" si="89"/>
        <v>57475163</v>
      </c>
      <c r="I382" s="19">
        <f t="shared" si="89"/>
        <v>2565090</v>
      </c>
      <c r="J382" s="19">
        <f t="shared" si="89"/>
        <v>0</v>
      </c>
      <c r="K382" s="19"/>
    </row>
    <row r="383" spans="1:11" ht="12.75" customHeight="1" x14ac:dyDescent="0.2">
      <c r="G383" s="1"/>
      <c r="H383" s="1"/>
    </row>
    <row r="384" spans="1:11" ht="15.75" customHeight="1" x14ac:dyDescent="0.25">
      <c r="B384" s="5" t="s">
        <v>90</v>
      </c>
      <c r="D384" s="5"/>
      <c r="G384" s="1"/>
      <c r="H384" s="1"/>
    </row>
    <row r="385" spans="1:10" x14ac:dyDescent="0.2">
      <c r="B385" s="10">
        <v>10010</v>
      </c>
      <c r="C385" t="s">
        <v>116</v>
      </c>
      <c r="E385" s="35">
        <v>4601690</v>
      </c>
      <c r="F385" s="17">
        <f>G385-E385</f>
        <v>200356</v>
      </c>
      <c r="G385" s="39">
        <v>4802046</v>
      </c>
      <c r="H385" s="39">
        <v>4718225</v>
      </c>
      <c r="I385" s="17">
        <f t="shared" ref="I385:I388" si="90">G385-H385-J385</f>
        <v>83821</v>
      </c>
      <c r="J385" s="17">
        <v>0</v>
      </c>
    </row>
    <row r="386" spans="1:10" x14ac:dyDescent="0.2">
      <c r="B386" s="10">
        <v>10020</v>
      </c>
      <c r="C386" t="s">
        <v>117</v>
      </c>
      <c r="E386" s="35">
        <v>1263167</v>
      </c>
      <c r="F386" s="17">
        <f>G386-E386</f>
        <v>99644</v>
      </c>
      <c r="G386" s="39">
        <v>1362811</v>
      </c>
      <c r="H386" s="39">
        <v>1341906</v>
      </c>
      <c r="I386" s="17">
        <f t="shared" si="90"/>
        <v>20905</v>
      </c>
      <c r="J386" s="17">
        <v>0</v>
      </c>
    </row>
    <row r="387" spans="1:10" x14ac:dyDescent="0.2">
      <c r="B387" s="10">
        <v>10050</v>
      </c>
      <c r="C387" t="s">
        <v>118</v>
      </c>
      <c r="E387" s="35">
        <v>16824</v>
      </c>
      <c r="F387" s="17">
        <f>G387-E387</f>
        <v>0</v>
      </c>
      <c r="G387" s="39">
        <v>16824</v>
      </c>
      <c r="H387" s="39">
        <v>16320</v>
      </c>
      <c r="I387" s="17">
        <f t="shared" si="90"/>
        <v>504</v>
      </c>
      <c r="J387" s="17">
        <v>0</v>
      </c>
    </row>
    <row r="388" spans="1:10" x14ac:dyDescent="0.2">
      <c r="B388" s="10">
        <v>12033</v>
      </c>
      <c r="C388" t="s">
        <v>200</v>
      </c>
      <c r="E388" s="35">
        <v>22835</v>
      </c>
      <c r="F388" s="17">
        <f>G388-E388</f>
        <v>0</v>
      </c>
      <c r="G388" s="39">
        <v>22835</v>
      </c>
      <c r="H388" s="39">
        <v>20466</v>
      </c>
      <c r="I388" s="17">
        <f t="shared" si="90"/>
        <v>2369</v>
      </c>
      <c r="J388" s="17">
        <v>0</v>
      </c>
    </row>
    <row r="389" spans="1:10" x14ac:dyDescent="0.2">
      <c r="A389" s="31" t="s">
        <v>442</v>
      </c>
      <c r="C389" s="4" t="s">
        <v>93</v>
      </c>
      <c r="E389" s="19">
        <f t="shared" ref="E389:J389" si="91">SUM(E385:E388)</f>
        <v>5904516</v>
      </c>
      <c r="F389" s="19">
        <f t="shared" si="91"/>
        <v>300000</v>
      </c>
      <c r="G389" s="19">
        <f t="shared" si="91"/>
        <v>6204516</v>
      </c>
      <c r="H389" s="19">
        <f t="shared" si="91"/>
        <v>6096917</v>
      </c>
      <c r="I389" s="19">
        <f t="shared" si="91"/>
        <v>107599</v>
      </c>
      <c r="J389" s="19">
        <f t="shared" si="91"/>
        <v>0</v>
      </c>
    </row>
    <row r="390" spans="1:10" ht="12.75" customHeight="1" x14ac:dyDescent="0.2">
      <c r="G390" s="1"/>
      <c r="H390" s="1"/>
    </row>
    <row r="391" spans="1:10" ht="15.75" customHeight="1" x14ac:dyDescent="0.25">
      <c r="B391" s="5" t="s">
        <v>332</v>
      </c>
      <c r="D391" s="5"/>
      <c r="G391" s="1"/>
      <c r="H391" s="1"/>
    </row>
    <row r="392" spans="1:10" x14ac:dyDescent="0.2">
      <c r="B392" s="10">
        <v>10010</v>
      </c>
      <c r="C392" t="s">
        <v>116</v>
      </c>
      <c r="E392" s="35">
        <v>214679415</v>
      </c>
      <c r="F392" s="17">
        <f t="shared" ref="F392:F404" si="92">G392-E392</f>
        <v>5500000</v>
      </c>
      <c r="G392" s="39">
        <v>220179415</v>
      </c>
      <c r="H392" s="39">
        <v>215986057</v>
      </c>
      <c r="I392" s="17">
        <f t="shared" ref="I392:I404" si="93">G392-H392-J392</f>
        <v>4193358</v>
      </c>
      <c r="J392" s="17">
        <v>0</v>
      </c>
    </row>
    <row r="393" spans="1:10" x14ac:dyDescent="0.2">
      <c r="B393" s="10">
        <v>10020</v>
      </c>
      <c r="C393" t="s">
        <v>117</v>
      </c>
      <c r="E393" s="35">
        <v>17335354</v>
      </c>
      <c r="F393" s="17">
        <f t="shared" si="92"/>
        <v>1000000</v>
      </c>
      <c r="G393" s="39">
        <v>18335354</v>
      </c>
      <c r="H393" s="39">
        <v>18161735</v>
      </c>
      <c r="I393" s="17">
        <f t="shared" si="93"/>
        <v>173619</v>
      </c>
      <c r="J393" s="17">
        <v>0</v>
      </c>
    </row>
    <row r="394" spans="1:10" hidden="1" x14ac:dyDescent="0.2">
      <c r="B394" s="10">
        <v>10050</v>
      </c>
      <c r="C394" t="s">
        <v>118</v>
      </c>
      <c r="E394" s="17">
        <v>0</v>
      </c>
      <c r="F394" s="17">
        <f t="shared" si="92"/>
        <v>0</v>
      </c>
      <c r="G394" s="17">
        <v>0</v>
      </c>
      <c r="H394" s="17">
        <v>0</v>
      </c>
      <c r="I394" s="17">
        <f t="shared" si="93"/>
        <v>0</v>
      </c>
      <c r="J394" s="17">
        <v>0</v>
      </c>
    </row>
    <row r="395" spans="1:10" x14ac:dyDescent="0.2">
      <c r="B395" s="10">
        <v>12072</v>
      </c>
      <c r="C395" t="s">
        <v>201</v>
      </c>
      <c r="E395" s="35">
        <v>3738222</v>
      </c>
      <c r="F395" s="17">
        <f t="shared" si="92"/>
        <v>0</v>
      </c>
      <c r="G395" s="39">
        <v>3738222</v>
      </c>
      <c r="H395" s="39">
        <v>3511374</v>
      </c>
      <c r="I395" s="17">
        <f t="shared" si="93"/>
        <v>226848</v>
      </c>
      <c r="J395" s="17">
        <v>0</v>
      </c>
    </row>
    <row r="396" spans="1:10" hidden="1" x14ac:dyDescent="0.2">
      <c r="B396" s="10">
        <v>12101</v>
      </c>
      <c r="C396" t="s">
        <v>202</v>
      </c>
      <c r="E396" s="17">
        <v>0</v>
      </c>
      <c r="F396" s="17">
        <f t="shared" si="92"/>
        <v>0</v>
      </c>
      <c r="G396" s="39">
        <v>0</v>
      </c>
      <c r="H396" s="39">
        <v>0</v>
      </c>
      <c r="I396" s="17">
        <f t="shared" si="93"/>
        <v>0</v>
      </c>
      <c r="J396" s="17">
        <v>0</v>
      </c>
    </row>
    <row r="397" spans="1:10" x14ac:dyDescent="0.2">
      <c r="B397" s="10">
        <v>12185</v>
      </c>
      <c r="C397" t="s">
        <v>203</v>
      </c>
      <c r="E397" s="35">
        <v>2630408</v>
      </c>
      <c r="F397" s="17">
        <f t="shared" si="92"/>
        <v>0</v>
      </c>
      <c r="G397" s="39">
        <v>2630408</v>
      </c>
      <c r="H397" s="39">
        <v>2551495</v>
      </c>
      <c r="I397" s="17">
        <f t="shared" si="93"/>
        <v>78913</v>
      </c>
      <c r="J397" s="17">
        <v>0</v>
      </c>
    </row>
    <row r="398" spans="1:10" x14ac:dyDescent="0.2">
      <c r="B398" s="10">
        <v>12235</v>
      </c>
      <c r="C398" t="s">
        <v>163</v>
      </c>
      <c r="E398" s="35">
        <v>14508429</v>
      </c>
      <c r="F398" s="17">
        <f t="shared" si="92"/>
        <v>1100000</v>
      </c>
      <c r="G398" s="17">
        <v>15608429</v>
      </c>
      <c r="H398" s="17">
        <v>14433682</v>
      </c>
      <c r="I398" s="17">
        <f t="shared" si="93"/>
        <v>1174747</v>
      </c>
      <c r="J398" s="17">
        <v>0</v>
      </c>
    </row>
    <row r="399" spans="1:10" hidden="1" x14ac:dyDescent="0.2">
      <c r="B399" s="10">
        <v>12340</v>
      </c>
      <c r="C399" s="23" t="s">
        <v>473</v>
      </c>
      <c r="E399" s="17">
        <v>0</v>
      </c>
      <c r="F399" s="17">
        <f t="shared" si="92"/>
        <v>0</v>
      </c>
      <c r="G399" s="17">
        <v>0</v>
      </c>
      <c r="H399" s="17">
        <v>0</v>
      </c>
      <c r="I399" s="17">
        <f t="shared" si="93"/>
        <v>0</v>
      </c>
      <c r="J399" s="17">
        <v>0</v>
      </c>
    </row>
    <row r="400" spans="1:10" x14ac:dyDescent="0.2">
      <c r="B400" s="10">
        <v>12493</v>
      </c>
      <c r="C400" s="23" t="s">
        <v>457</v>
      </c>
      <c r="E400" s="35">
        <v>25303421</v>
      </c>
      <c r="F400" s="17">
        <f t="shared" si="92"/>
        <v>0</v>
      </c>
      <c r="G400" s="39">
        <v>25303421</v>
      </c>
      <c r="H400" s="39">
        <v>24444315</v>
      </c>
      <c r="I400" s="17">
        <f t="shared" si="93"/>
        <v>859106</v>
      </c>
      <c r="J400" s="17">
        <v>0</v>
      </c>
    </row>
    <row r="401" spans="1:10" x14ac:dyDescent="0.2">
      <c r="B401" s="10">
        <v>12521</v>
      </c>
      <c r="C401" s="23" t="s">
        <v>422</v>
      </c>
      <c r="E401" s="35">
        <v>4262613</v>
      </c>
      <c r="F401" s="17">
        <f t="shared" si="92"/>
        <v>0</v>
      </c>
      <c r="G401" s="39">
        <v>4262613</v>
      </c>
      <c r="H401" s="39">
        <v>3932816</v>
      </c>
      <c r="I401" s="17">
        <f t="shared" si="93"/>
        <v>329797</v>
      </c>
      <c r="J401" s="17">
        <v>0</v>
      </c>
    </row>
    <row r="402" spans="1:10" x14ac:dyDescent="0.2">
      <c r="B402" s="10">
        <v>16069</v>
      </c>
      <c r="C402" t="s">
        <v>204</v>
      </c>
      <c r="E402" s="35">
        <v>5030212</v>
      </c>
      <c r="F402" s="17">
        <f t="shared" si="92"/>
        <v>0</v>
      </c>
      <c r="G402" s="39">
        <v>5030212</v>
      </c>
      <c r="H402" s="39">
        <v>4879910</v>
      </c>
      <c r="I402" s="17">
        <f t="shared" si="93"/>
        <v>150302</v>
      </c>
      <c r="J402" s="17">
        <v>0</v>
      </c>
    </row>
    <row r="403" spans="1:10" x14ac:dyDescent="0.2">
      <c r="B403" s="10">
        <v>16108</v>
      </c>
      <c r="C403" t="s">
        <v>205</v>
      </c>
      <c r="E403" s="35">
        <v>237650362</v>
      </c>
      <c r="F403" s="17">
        <f t="shared" si="92"/>
        <v>0</v>
      </c>
      <c r="G403" s="39">
        <v>237650362</v>
      </c>
      <c r="H403" s="39">
        <v>234273855</v>
      </c>
      <c r="I403" s="17">
        <f t="shared" si="93"/>
        <v>3376507</v>
      </c>
      <c r="J403" s="17">
        <v>0</v>
      </c>
    </row>
    <row r="404" spans="1:10" hidden="1" x14ac:dyDescent="0.2">
      <c r="B404" s="10">
        <v>16122</v>
      </c>
      <c r="C404" t="s">
        <v>206</v>
      </c>
      <c r="E404" s="17">
        <v>0</v>
      </c>
      <c r="F404" s="17">
        <f t="shared" si="92"/>
        <v>0</v>
      </c>
      <c r="G404" s="17">
        <v>0</v>
      </c>
      <c r="H404" s="17">
        <v>0</v>
      </c>
      <c r="I404" s="17">
        <f t="shared" si="93"/>
        <v>0</v>
      </c>
      <c r="J404" s="17">
        <v>0</v>
      </c>
    </row>
    <row r="405" spans="1:10" x14ac:dyDescent="0.2">
      <c r="A405" s="31" t="s">
        <v>442</v>
      </c>
      <c r="C405" s="4" t="s">
        <v>93</v>
      </c>
      <c r="E405" s="19">
        <f t="shared" ref="E405:J405" si="94">SUM(E392:E404)</f>
        <v>525138436</v>
      </c>
      <c r="F405" s="19">
        <f t="shared" si="94"/>
        <v>7600000</v>
      </c>
      <c r="G405" s="19">
        <f t="shared" si="94"/>
        <v>532738436</v>
      </c>
      <c r="H405" s="19">
        <f t="shared" si="94"/>
        <v>522175239</v>
      </c>
      <c r="I405" s="19">
        <f t="shared" si="94"/>
        <v>10563197</v>
      </c>
      <c r="J405" s="19">
        <f t="shared" si="94"/>
        <v>0</v>
      </c>
    </row>
    <row r="406" spans="1:10" ht="12.75" customHeight="1" x14ac:dyDescent="0.2">
      <c r="G406" s="1"/>
      <c r="H406" s="1"/>
    </row>
    <row r="407" spans="1:10" ht="15.75" customHeight="1" x14ac:dyDescent="0.25">
      <c r="B407" s="5" t="s">
        <v>207</v>
      </c>
      <c r="D407" s="5"/>
      <c r="G407" s="1"/>
      <c r="H407" s="1"/>
    </row>
    <row r="408" spans="1:10" x14ac:dyDescent="0.2">
      <c r="B408" s="10">
        <v>10010</v>
      </c>
      <c r="C408" t="s">
        <v>116</v>
      </c>
      <c r="E408" s="35">
        <v>186945340</v>
      </c>
      <c r="F408" s="17">
        <f t="shared" ref="F408:F432" si="95">G408-E408</f>
        <v>0</v>
      </c>
      <c r="G408" s="39">
        <v>186945340</v>
      </c>
      <c r="H408" s="39">
        <v>184591976</v>
      </c>
      <c r="I408" s="17">
        <f t="shared" ref="I408:I432" si="96">G408-H408-J408</f>
        <v>2353364</v>
      </c>
      <c r="J408" s="17">
        <v>0</v>
      </c>
    </row>
    <row r="409" spans="1:10" x14ac:dyDescent="0.2">
      <c r="B409" s="10">
        <v>10020</v>
      </c>
      <c r="C409" t="s">
        <v>117</v>
      </c>
      <c r="E409" s="35">
        <v>25130571</v>
      </c>
      <c r="F409" s="17">
        <f t="shared" si="95"/>
        <v>546084</v>
      </c>
      <c r="G409" s="39">
        <v>25676655</v>
      </c>
      <c r="H409" s="39">
        <v>24889236</v>
      </c>
      <c r="I409" s="17">
        <f t="shared" si="96"/>
        <v>787419</v>
      </c>
      <c r="J409" s="17">
        <v>0</v>
      </c>
    </row>
    <row r="410" spans="1:10" hidden="1" x14ac:dyDescent="0.2">
      <c r="B410" s="10">
        <v>10050</v>
      </c>
      <c r="C410" t="s">
        <v>118</v>
      </c>
      <c r="E410" s="17">
        <v>0</v>
      </c>
      <c r="F410" s="17">
        <f t="shared" si="95"/>
        <v>0</v>
      </c>
      <c r="G410" s="17">
        <v>0</v>
      </c>
      <c r="H410" s="17">
        <v>0</v>
      </c>
      <c r="I410" s="17">
        <f t="shared" si="96"/>
        <v>0</v>
      </c>
      <c r="J410" s="17">
        <v>0</v>
      </c>
    </row>
    <row r="411" spans="1:10" x14ac:dyDescent="0.2">
      <c r="B411" s="10">
        <v>12035</v>
      </c>
      <c r="C411" t="s">
        <v>208</v>
      </c>
      <c r="E411" s="35">
        <v>23989361</v>
      </c>
      <c r="F411" s="17">
        <f t="shared" si="95"/>
        <v>251540</v>
      </c>
      <c r="G411" s="39">
        <v>24240901</v>
      </c>
      <c r="H411" s="39">
        <v>23129680</v>
      </c>
      <c r="I411" s="17">
        <f t="shared" si="96"/>
        <v>1111221</v>
      </c>
      <c r="J411" s="17">
        <v>0</v>
      </c>
    </row>
    <row r="412" spans="1:10" x14ac:dyDescent="0.2">
      <c r="B412" s="10">
        <v>12157</v>
      </c>
      <c r="C412" t="s">
        <v>209</v>
      </c>
      <c r="E412" s="35">
        <v>58186901</v>
      </c>
      <c r="F412" s="17">
        <f t="shared" si="95"/>
        <v>581869</v>
      </c>
      <c r="G412" s="39">
        <v>58768770</v>
      </c>
      <c r="H412" s="39">
        <v>57186884</v>
      </c>
      <c r="I412" s="17">
        <f t="shared" si="96"/>
        <v>1581886</v>
      </c>
      <c r="J412" s="17">
        <v>0</v>
      </c>
    </row>
    <row r="413" spans="1:10" x14ac:dyDescent="0.2">
      <c r="B413" s="10">
        <v>12196</v>
      </c>
      <c r="C413" t="s">
        <v>210</v>
      </c>
      <c r="E413" s="35">
        <v>921947</v>
      </c>
      <c r="F413" s="17">
        <f t="shared" si="95"/>
        <v>0</v>
      </c>
      <c r="G413" s="39">
        <v>921947</v>
      </c>
      <c r="H413" s="39">
        <v>848192</v>
      </c>
      <c r="I413" s="17">
        <f t="shared" si="96"/>
        <v>73755</v>
      </c>
      <c r="J413" s="17">
        <v>0</v>
      </c>
    </row>
    <row r="414" spans="1:10" x14ac:dyDescent="0.2">
      <c r="B414" s="10">
        <v>12199</v>
      </c>
      <c r="C414" t="s">
        <v>211</v>
      </c>
      <c r="E414" s="35">
        <v>8140204</v>
      </c>
      <c r="F414" s="17">
        <f t="shared" si="95"/>
        <v>0</v>
      </c>
      <c r="G414" s="39">
        <v>8140204</v>
      </c>
      <c r="H414" s="39">
        <v>7629845</v>
      </c>
      <c r="I414" s="17">
        <f t="shared" si="96"/>
        <v>510359</v>
      </c>
      <c r="J414" s="17">
        <v>0</v>
      </c>
    </row>
    <row r="415" spans="1:10" x14ac:dyDescent="0.2">
      <c r="B415" s="10">
        <v>12207</v>
      </c>
      <c r="C415" t="s">
        <v>212</v>
      </c>
      <c r="E415" s="35">
        <v>10636632</v>
      </c>
      <c r="F415" s="17">
        <f t="shared" si="95"/>
        <v>1180901</v>
      </c>
      <c r="G415" s="39">
        <v>11817533</v>
      </c>
      <c r="H415" s="39">
        <v>11477420</v>
      </c>
      <c r="I415" s="17">
        <f t="shared" si="96"/>
        <v>340113</v>
      </c>
      <c r="J415" s="17">
        <v>0</v>
      </c>
    </row>
    <row r="416" spans="1:10" x14ac:dyDescent="0.2">
      <c r="B416" s="10">
        <v>12220</v>
      </c>
      <c r="C416" t="s">
        <v>213</v>
      </c>
      <c r="E416" s="35">
        <v>41270499</v>
      </c>
      <c r="F416" s="17">
        <f t="shared" si="95"/>
        <v>0</v>
      </c>
      <c r="G416" s="39">
        <v>41270499</v>
      </c>
      <c r="H416" s="39">
        <v>40501843</v>
      </c>
      <c r="I416" s="17">
        <f t="shared" si="96"/>
        <v>768656</v>
      </c>
      <c r="J416" s="17">
        <v>0</v>
      </c>
    </row>
    <row r="417" spans="2:10" x14ac:dyDescent="0.2">
      <c r="B417" s="10">
        <v>12235</v>
      </c>
      <c r="C417" t="s">
        <v>163</v>
      </c>
      <c r="E417" s="35">
        <v>10752101</v>
      </c>
      <c r="F417" s="17">
        <f t="shared" si="95"/>
        <v>1177437</v>
      </c>
      <c r="G417" s="39">
        <v>11929538</v>
      </c>
      <c r="H417" s="39">
        <v>11563126</v>
      </c>
      <c r="I417" s="17">
        <f t="shared" si="96"/>
        <v>366412</v>
      </c>
      <c r="J417" s="17">
        <v>0</v>
      </c>
    </row>
    <row r="418" spans="2:10" x14ac:dyDescent="0.2">
      <c r="B418" s="10">
        <v>12247</v>
      </c>
      <c r="C418" t="s">
        <v>214</v>
      </c>
      <c r="E418" s="35">
        <v>547757</v>
      </c>
      <c r="F418" s="17">
        <f t="shared" si="95"/>
        <v>0</v>
      </c>
      <c r="G418" s="39">
        <v>547757</v>
      </c>
      <c r="H418" s="39">
        <v>531325</v>
      </c>
      <c r="I418" s="17">
        <f t="shared" si="96"/>
        <v>16432</v>
      </c>
      <c r="J418" s="17">
        <v>0</v>
      </c>
    </row>
    <row r="419" spans="2:10" x14ac:dyDescent="0.2">
      <c r="B419" s="10">
        <v>12250</v>
      </c>
      <c r="C419" s="23" t="s">
        <v>474</v>
      </c>
      <c r="E419" s="35">
        <v>80902861</v>
      </c>
      <c r="F419" s="17">
        <f t="shared" si="95"/>
        <v>284666</v>
      </c>
      <c r="G419" s="39">
        <v>81187527</v>
      </c>
      <c r="H419" s="39">
        <v>76759735</v>
      </c>
      <c r="I419" s="17">
        <f t="shared" si="96"/>
        <v>4427792</v>
      </c>
      <c r="J419" s="17">
        <v>0</v>
      </c>
    </row>
    <row r="420" spans="2:10" x14ac:dyDescent="0.2">
      <c r="B420" s="10">
        <v>12256</v>
      </c>
      <c r="C420" t="s">
        <v>215</v>
      </c>
      <c r="E420" s="35">
        <v>9611291</v>
      </c>
      <c r="F420" s="17">
        <f t="shared" si="95"/>
        <v>-599356</v>
      </c>
      <c r="G420" s="39">
        <v>9011935</v>
      </c>
      <c r="H420" s="39">
        <v>8199601</v>
      </c>
      <c r="I420" s="17">
        <f t="shared" si="96"/>
        <v>812334</v>
      </c>
      <c r="J420" s="17">
        <v>0</v>
      </c>
    </row>
    <row r="421" spans="2:10" x14ac:dyDescent="0.2">
      <c r="B421" s="10">
        <v>12278</v>
      </c>
      <c r="C421" t="s">
        <v>216</v>
      </c>
      <c r="E421" s="35">
        <v>4260411</v>
      </c>
      <c r="F421" s="17">
        <f t="shared" si="95"/>
        <v>0</v>
      </c>
      <c r="G421" s="39">
        <v>4260411</v>
      </c>
      <c r="H421" s="39">
        <v>4039367</v>
      </c>
      <c r="I421" s="17">
        <f t="shared" si="96"/>
        <v>221044</v>
      </c>
      <c r="J421" s="17">
        <v>0</v>
      </c>
    </row>
    <row r="422" spans="2:10" x14ac:dyDescent="0.2">
      <c r="B422" s="10">
        <v>12289</v>
      </c>
      <c r="C422" t="s">
        <v>72</v>
      </c>
      <c r="E422" s="35">
        <v>5785488</v>
      </c>
      <c r="F422" s="17">
        <f t="shared" si="95"/>
        <v>326436</v>
      </c>
      <c r="G422" s="39">
        <v>6111924</v>
      </c>
      <c r="H422" s="39">
        <v>5911832</v>
      </c>
      <c r="I422" s="17">
        <f t="shared" si="96"/>
        <v>200092</v>
      </c>
      <c r="J422" s="17">
        <v>0</v>
      </c>
    </row>
    <row r="423" spans="2:10" x14ac:dyDescent="0.2">
      <c r="B423" s="10">
        <v>12292</v>
      </c>
      <c r="C423" t="s">
        <v>312</v>
      </c>
      <c r="E423" s="35">
        <v>5860963</v>
      </c>
      <c r="F423" s="17">
        <f t="shared" si="95"/>
        <v>0</v>
      </c>
      <c r="G423" s="39">
        <v>5860963</v>
      </c>
      <c r="H423" s="39">
        <v>5685135</v>
      </c>
      <c r="I423" s="17">
        <f t="shared" si="96"/>
        <v>175828</v>
      </c>
      <c r="J423" s="17">
        <v>0</v>
      </c>
    </row>
    <row r="424" spans="2:10" x14ac:dyDescent="0.2">
      <c r="B424" s="10">
        <v>12298</v>
      </c>
      <c r="C424" s="23" t="s">
        <v>423</v>
      </c>
      <c r="E424" s="35">
        <v>4401704</v>
      </c>
      <c r="F424" s="17">
        <f t="shared" si="95"/>
        <v>0</v>
      </c>
      <c r="G424" s="39">
        <v>4401704</v>
      </c>
      <c r="H424" s="39">
        <v>4269653</v>
      </c>
      <c r="I424" s="17">
        <f t="shared" si="96"/>
        <v>132051</v>
      </c>
      <c r="J424" s="17">
        <v>0</v>
      </c>
    </row>
    <row r="425" spans="2:10" x14ac:dyDescent="0.2">
      <c r="B425" s="10">
        <v>12330</v>
      </c>
      <c r="C425" t="s">
        <v>293</v>
      </c>
      <c r="E425" s="35">
        <v>25346328</v>
      </c>
      <c r="F425" s="17">
        <f t="shared" si="95"/>
        <v>0</v>
      </c>
      <c r="G425" s="39">
        <v>25346328</v>
      </c>
      <c r="H425" s="39">
        <v>23985673</v>
      </c>
      <c r="I425" s="17">
        <f t="shared" si="96"/>
        <v>1360655</v>
      </c>
      <c r="J425" s="17">
        <v>0</v>
      </c>
    </row>
    <row r="426" spans="2:10" x14ac:dyDescent="0.2">
      <c r="B426" s="10">
        <v>12444</v>
      </c>
      <c r="C426" t="s">
        <v>324</v>
      </c>
      <c r="E426" s="35">
        <v>24021880</v>
      </c>
      <c r="F426" s="17">
        <f t="shared" si="95"/>
        <v>-3786963</v>
      </c>
      <c r="G426" s="39">
        <v>20234917</v>
      </c>
      <c r="H426" s="39">
        <v>17830240</v>
      </c>
      <c r="I426" s="17">
        <f t="shared" si="96"/>
        <v>2404677</v>
      </c>
      <c r="J426" s="17">
        <v>0</v>
      </c>
    </row>
    <row r="427" spans="2:10" x14ac:dyDescent="0.2">
      <c r="B427" s="10">
        <v>12465</v>
      </c>
      <c r="C427" s="23" t="s">
        <v>424</v>
      </c>
      <c r="E427" s="35">
        <v>625145</v>
      </c>
      <c r="F427" s="17">
        <f t="shared" si="95"/>
        <v>0</v>
      </c>
      <c r="G427" s="39">
        <v>625145</v>
      </c>
      <c r="H427" s="39">
        <v>606391</v>
      </c>
      <c r="I427" s="17">
        <f t="shared" si="96"/>
        <v>18754</v>
      </c>
      <c r="J427" s="17">
        <v>0</v>
      </c>
    </row>
    <row r="428" spans="2:10" x14ac:dyDescent="0.2">
      <c r="B428" s="10">
        <v>12541</v>
      </c>
      <c r="C428" s="23" t="s">
        <v>371</v>
      </c>
      <c r="E428" s="35">
        <v>430879</v>
      </c>
      <c r="F428" s="17">
        <f t="shared" si="95"/>
        <v>0</v>
      </c>
      <c r="G428" s="39">
        <v>430879</v>
      </c>
      <c r="H428" s="39">
        <v>414978</v>
      </c>
      <c r="I428" s="17">
        <f t="shared" si="96"/>
        <v>15901</v>
      </c>
      <c r="J428" s="17">
        <v>0</v>
      </c>
    </row>
    <row r="429" spans="2:10" x14ac:dyDescent="0.2">
      <c r="B429" s="10">
        <v>12564</v>
      </c>
      <c r="C429" s="23" t="s">
        <v>401</v>
      </c>
      <c r="E429" s="35">
        <v>639538</v>
      </c>
      <c r="F429" s="17">
        <f>G429-E429</f>
        <v>0</v>
      </c>
      <c r="G429" s="39">
        <v>639538</v>
      </c>
      <c r="H429" s="39">
        <v>620352</v>
      </c>
      <c r="I429" s="17">
        <f t="shared" si="96"/>
        <v>19186</v>
      </c>
      <c r="J429" s="17">
        <v>0</v>
      </c>
    </row>
    <row r="430" spans="2:10" x14ac:dyDescent="0.2">
      <c r="B430" s="10">
        <v>16003</v>
      </c>
      <c r="C430" t="s">
        <v>217</v>
      </c>
      <c r="E430" s="35">
        <v>20967047</v>
      </c>
      <c r="F430" s="17">
        <f t="shared" si="95"/>
        <v>0</v>
      </c>
      <c r="G430" s="39">
        <v>20967047</v>
      </c>
      <c r="H430" s="39">
        <v>17839538</v>
      </c>
      <c r="I430" s="17">
        <f t="shared" si="96"/>
        <v>3127509</v>
      </c>
      <c r="J430" s="17">
        <v>0</v>
      </c>
    </row>
    <row r="431" spans="2:10" x14ac:dyDescent="0.2">
      <c r="B431" s="10">
        <v>16053</v>
      </c>
      <c r="C431" t="s">
        <v>218</v>
      </c>
      <c r="E431" s="35">
        <v>66738020</v>
      </c>
      <c r="F431" s="17">
        <f t="shared" si="95"/>
        <v>0</v>
      </c>
      <c r="G431" s="39">
        <v>66738020</v>
      </c>
      <c r="H431" s="39">
        <v>66070640</v>
      </c>
      <c r="I431" s="17">
        <f t="shared" si="96"/>
        <v>667380</v>
      </c>
      <c r="J431" s="17">
        <v>0</v>
      </c>
    </row>
    <row r="432" spans="2:10" x14ac:dyDescent="0.2">
      <c r="B432" s="10">
        <v>16070</v>
      </c>
      <c r="C432" t="s">
        <v>219</v>
      </c>
      <c r="E432" s="35">
        <v>9460957</v>
      </c>
      <c r="F432" s="17">
        <f t="shared" si="95"/>
        <v>37386</v>
      </c>
      <c r="G432" s="39">
        <v>9498343</v>
      </c>
      <c r="H432" s="39">
        <v>9163313</v>
      </c>
      <c r="I432" s="17">
        <f t="shared" si="96"/>
        <v>335030</v>
      </c>
      <c r="J432" s="17">
        <v>0</v>
      </c>
    </row>
    <row r="433" spans="1:10" x14ac:dyDescent="0.2">
      <c r="A433" s="31" t="s">
        <v>442</v>
      </c>
      <c r="C433" s="4" t="s">
        <v>93</v>
      </c>
      <c r="E433" s="19">
        <f t="shared" ref="E433:J433" si="97">SUM(E408:E432)</f>
        <v>625573825</v>
      </c>
      <c r="F433" s="19">
        <f t="shared" si="97"/>
        <v>0</v>
      </c>
      <c r="G433" s="19">
        <f t="shared" si="97"/>
        <v>625573825</v>
      </c>
      <c r="H433" s="19">
        <f t="shared" si="97"/>
        <v>603745975</v>
      </c>
      <c r="I433" s="19">
        <f t="shared" si="97"/>
        <v>21827850</v>
      </c>
      <c r="J433" s="19">
        <f t="shared" si="97"/>
        <v>0</v>
      </c>
    </row>
    <row r="434" spans="1:10" ht="12.75" customHeight="1" x14ac:dyDescent="0.2">
      <c r="G434" s="1"/>
      <c r="H434" s="1"/>
    </row>
    <row r="435" spans="1:10" ht="15.75" customHeight="1" x14ac:dyDescent="0.25">
      <c r="B435" s="5" t="s">
        <v>220</v>
      </c>
      <c r="D435" s="5"/>
      <c r="G435" s="1"/>
      <c r="H435" s="1"/>
    </row>
    <row r="436" spans="1:10" x14ac:dyDescent="0.2">
      <c r="B436" s="10">
        <v>10010</v>
      </c>
      <c r="C436" t="s">
        <v>116</v>
      </c>
      <c r="E436" s="35">
        <v>266610</v>
      </c>
      <c r="F436" s="17">
        <f>G436-E436</f>
        <v>1500</v>
      </c>
      <c r="G436" s="39">
        <v>268110</v>
      </c>
      <c r="H436" s="39">
        <v>267687</v>
      </c>
      <c r="I436" s="17">
        <f t="shared" ref="I436:I438" si="98">G436-H436-J436</f>
        <v>423</v>
      </c>
      <c r="J436" s="17">
        <v>0</v>
      </c>
    </row>
    <row r="437" spans="1:10" x14ac:dyDescent="0.2">
      <c r="B437" s="10">
        <v>10020</v>
      </c>
      <c r="C437" t="s">
        <v>117</v>
      </c>
      <c r="E437" s="35">
        <v>27203</v>
      </c>
      <c r="F437" s="17">
        <f>G437-E437</f>
        <v>0</v>
      </c>
      <c r="G437" s="39">
        <v>27203</v>
      </c>
      <c r="H437" s="39">
        <v>26387</v>
      </c>
      <c r="I437" s="17">
        <f t="shared" si="98"/>
        <v>816</v>
      </c>
      <c r="J437" s="17">
        <v>0</v>
      </c>
    </row>
    <row r="438" spans="1:10" hidden="1" x14ac:dyDescent="0.2">
      <c r="B438" s="10">
        <v>10050</v>
      </c>
      <c r="C438" t="s">
        <v>118</v>
      </c>
      <c r="E438" s="20">
        <v>0</v>
      </c>
      <c r="F438" s="17">
        <f>G438-E438</f>
        <v>0</v>
      </c>
      <c r="G438" s="24">
        <v>0</v>
      </c>
      <c r="H438" s="25">
        <v>0</v>
      </c>
      <c r="I438" s="17">
        <f t="shared" si="98"/>
        <v>0</v>
      </c>
      <c r="J438" s="17">
        <v>0</v>
      </c>
    </row>
    <row r="439" spans="1:10" ht="15" x14ac:dyDescent="0.35">
      <c r="A439" s="31" t="s">
        <v>442</v>
      </c>
      <c r="C439" s="4" t="s">
        <v>93</v>
      </c>
      <c r="E439" s="21">
        <f t="shared" ref="E439:J439" si="99">SUM(E436:E438)</f>
        <v>293813</v>
      </c>
      <c r="F439" s="21">
        <f t="shared" si="99"/>
        <v>1500</v>
      </c>
      <c r="G439" s="21">
        <f t="shared" si="99"/>
        <v>295313</v>
      </c>
      <c r="H439" s="21">
        <f t="shared" si="99"/>
        <v>294074</v>
      </c>
      <c r="I439" s="21">
        <f t="shared" si="99"/>
        <v>1239</v>
      </c>
      <c r="J439" s="21">
        <f t="shared" si="99"/>
        <v>0</v>
      </c>
    </row>
    <row r="440" spans="1:10" ht="15" x14ac:dyDescent="0.35">
      <c r="A440" s="31" t="s">
        <v>443</v>
      </c>
      <c r="C440" s="4" t="s">
        <v>100</v>
      </c>
      <c r="E440" s="21">
        <f t="shared" ref="E440:J440" si="100">SUMIF($A370:$A439,"B3",E370:E439)</f>
        <v>1216950843</v>
      </c>
      <c r="F440" s="21">
        <f t="shared" si="100"/>
        <v>7901500</v>
      </c>
      <c r="G440" s="21">
        <f t="shared" si="100"/>
        <v>1224852343</v>
      </c>
      <c r="H440" s="21">
        <f t="shared" si="100"/>
        <v>1189787368</v>
      </c>
      <c r="I440" s="21">
        <f t="shared" si="100"/>
        <v>35064975</v>
      </c>
      <c r="J440" s="21">
        <f t="shared" si="100"/>
        <v>0</v>
      </c>
    </row>
    <row r="441" spans="1:10" ht="12.75" customHeight="1" x14ac:dyDescent="0.2">
      <c r="G441" s="1"/>
      <c r="H441" s="1"/>
    </row>
    <row r="442" spans="1:10" ht="18.75" customHeight="1" x14ac:dyDescent="0.3">
      <c r="B442" s="3" t="s">
        <v>221</v>
      </c>
      <c r="G442" s="1"/>
      <c r="H442" s="1"/>
    </row>
    <row r="443" spans="1:10" ht="15.75" customHeight="1" x14ac:dyDescent="0.25">
      <c r="B443" s="5" t="s">
        <v>222</v>
      </c>
      <c r="D443" s="5"/>
      <c r="G443" s="1"/>
      <c r="H443" s="1"/>
    </row>
    <row r="444" spans="1:10" x14ac:dyDescent="0.2">
      <c r="B444" s="10">
        <v>10010</v>
      </c>
      <c r="C444" t="s">
        <v>116</v>
      </c>
      <c r="E444" s="35">
        <v>115246776</v>
      </c>
      <c r="F444" s="17">
        <f t="shared" ref="F444:F478" si="101">G444-E444</f>
        <v>2106000</v>
      </c>
      <c r="G444" s="39">
        <v>117352776</v>
      </c>
      <c r="H444" s="39">
        <v>116604913</v>
      </c>
      <c r="I444" s="17">
        <f t="shared" ref="I444:I478" si="102">G444-H444-J444</f>
        <v>747863</v>
      </c>
      <c r="J444" s="17">
        <v>0</v>
      </c>
    </row>
    <row r="445" spans="1:10" x14ac:dyDescent="0.2">
      <c r="B445" s="10">
        <v>10020</v>
      </c>
      <c r="C445" t="s">
        <v>117</v>
      </c>
      <c r="E445" s="17">
        <v>152318644</v>
      </c>
      <c r="F445" s="17">
        <f t="shared" si="101"/>
        <v>-2106000</v>
      </c>
      <c r="G445" s="39">
        <v>150212644</v>
      </c>
      <c r="H445" s="39">
        <v>133475186</v>
      </c>
      <c r="I445" s="17">
        <f t="shared" si="102"/>
        <v>13214852</v>
      </c>
      <c r="J445" s="17">
        <v>3522606</v>
      </c>
    </row>
    <row r="446" spans="1:10" hidden="1" x14ac:dyDescent="0.2">
      <c r="B446" s="10">
        <v>10050</v>
      </c>
      <c r="C446" t="s">
        <v>118</v>
      </c>
      <c r="E446" s="17">
        <v>0</v>
      </c>
      <c r="F446" s="17">
        <f t="shared" si="101"/>
        <v>0</v>
      </c>
      <c r="G446" s="17">
        <v>0</v>
      </c>
      <c r="H446" s="17">
        <v>0</v>
      </c>
      <c r="I446" s="17">
        <f t="shared" si="102"/>
        <v>0</v>
      </c>
      <c r="J446" s="17">
        <v>0</v>
      </c>
    </row>
    <row r="447" spans="1:10" x14ac:dyDescent="0.2">
      <c r="B447" s="10">
        <v>12121</v>
      </c>
      <c r="C447" s="23" t="s">
        <v>458</v>
      </c>
      <c r="E447" s="35">
        <v>158143</v>
      </c>
      <c r="F447" s="17">
        <f t="shared" si="101"/>
        <v>0</v>
      </c>
      <c r="G447" s="39">
        <v>158143</v>
      </c>
      <c r="H447" s="39">
        <v>0</v>
      </c>
      <c r="I447" s="17">
        <f t="shared" si="102"/>
        <v>158143</v>
      </c>
      <c r="J447" s="17">
        <v>0</v>
      </c>
    </row>
    <row r="448" spans="1:10" x14ac:dyDescent="0.2">
      <c r="B448" s="10">
        <v>12197</v>
      </c>
      <c r="C448" s="23" t="s">
        <v>459</v>
      </c>
      <c r="E448" s="35">
        <v>84439</v>
      </c>
      <c r="F448" s="17">
        <f t="shared" si="101"/>
        <v>0</v>
      </c>
      <c r="G448" s="39">
        <v>84439</v>
      </c>
      <c r="H448" s="39">
        <v>67710</v>
      </c>
      <c r="I448" s="17">
        <f t="shared" si="102"/>
        <v>16729</v>
      </c>
      <c r="J448" s="17">
        <v>0</v>
      </c>
    </row>
    <row r="449" spans="2:10" x14ac:dyDescent="0.2">
      <c r="B449" s="10">
        <v>12202</v>
      </c>
      <c r="C449" t="s">
        <v>223</v>
      </c>
      <c r="E449" s="35">
        <v>430926</v>
      </c>
      <c r="F449" s="17">
        <f t="shared" si="101"/>
        <v>0</v>
      </c>
      <c r="G449" s="39">
        <v>430926</v>
      </c>
      <c r="H449" s="39">
        <v>292432</v>
      </c>
      <c r="I449" s="17">
        <f t="shared" si="102"/>
        <v>138494</v>
      </c>
      <c r="J449" s="17">
        <v>0</v>
      </c>
    </row>
    <row r="450" spans="2:10" x14ac:dyDescent="0.2">
      <c r="B450" s="10">
        <v>12239</v>
      </c>
      <c r="C450" s="23" t="s">
        <v>425</v>
      </c>
      <c r="E450" s="35">
        <v>4350000</v>
      </c>
      <c r="F450" s="17">
        <f t="shared" si="101"/>
        <v>400000</v>
      </c>
      <c r="G450" s="39">
        <v>4750000</v>
      </c>
      <c r="H450" s="39">
        <v>4750000</v>
      </c>
      <c r="I450" s="17">
        <f t="shared" si="102"/>
        <v>0</v>
      </c>
      <c r="J450" s="17">
        <v>0</v>
      </c>
    </row>
    <row r="451" spans="2:10" x14ac:dyDescent="0.2">
      <c r="B451" s="10">
        <v>16020</v>
      </c>
      <c r="C451" s="30" t="s">
        <v>402</v>
      </c>
      <c r="E451" s="17">
        <v>2474267170</v>
      </c>
      <c r="F451" s="17">
        <f>G451-E451</f>
        <v>-4283000</v>
      </c>
      <c r="G451" s="39">
        <v>2469984170</v>
      </c>
      <c r="H451" s="39">
        <v>2407142715</v>
      </c>
      <c r="I451" s="17">
        <f t="shared" si="102"/>
        <v>62841455</v>
      </c>
      <c r="J451" s="17">
        <v>0</v>
      </c>
    </row>
    <row r="452" spans="2:10" x14ac:dyDescent="0.2">
      <c r="B452" s="10">
        <v>16061</v>
      </c>
      <c r="C452" t="s">
        <v>224</v>
      </c>
      <c r="E452" s="35">
        <v>38833056</v>
      </c>
      <c r="F452" s="17">
        <f t="shared" si="101"/>
        <v>1100000</v>
      </c>
      <c r="G452" s="39">
        <v>39933056</v>
      </c>
      <c r="H452" s="39">
        <v>39228323</v>
      </c>
      <c r="I452" s="17">
        <f t="shared" si="102"/>
        <v>704733</v>
      </c>
      <c r="J452" s="17">
        <v>0</v>
      </c>
    </row>
    <row r="453" spans="2:10" x14ac:dyDescent="0.2">
      <c r="B453" s="10">
        <v>16071</v>
      </c>
      <c r="C453" t="s">
        <v>225</v>
      </c>
      <c r="E453" s="35">
        <v>627276</v>
      </c>
      <c r="F453" s="17">
        <f t="shared" si="101"/>
        <v>0</v>
      </c>
      <c r="G453" s="39">
        <v>627276</v>
      </c>
      <c r="H453" s="39">
        <v>531532</v>
      </c>
      <c r="I453" s="17">
        <f t="shared" si="102"/>
        <v>95744</v>
      </c>
      <c r="J453" s="17">
        <v>0</v>
      </c>
    </row>
    <row r="454" spans="2:10" x14ac:dyDescent="0.2">
      <c r="B454" s="10">
        <v>16077</v>
      </c>
      <c r="C454" t="s">
        <v>226</v>
      </c>
      <c r="E454" s="35">
        <v>61941968</v>
      </c>
      <c r="F454" s="17">
        <f t="shared" si="101"/>
        <v>0</v>
      </c>
      <c r="G454" s="39">
        <v>61941968</v>
      </c>
      <c r="H454" s="39">
        <v>60226853</v>
      </c>
      <c r="I454" s="17">
        <f t="shared" si="102"/>
        <v>1715115</v>
      </c>
      <c r="J454" s="17">
        <v>0</v>
      </c>
    </row>
    <row r="455" spans="2:10" x14ac:dyDescent="0.2">
      <c r="B455" s="10">
        <v>16090</v>
      </c>
      <c r="C455" t="s">
        <v>227</v>
      </c>
      <c r="E455" s="35">
        <v>89936233</v>
      </c>
      <c r="F455" s="17">
        <f t="shared" si="101"/>
        <v>0</v>
      </c>
      <c r="G455" s="39">
        <v>89936233</v>
      </c>
      <c r="H455" s="39">
        <v>78941777</v>
      </c>
      <c r="I455" s="17">
        <f t="shared" si="102"/>
        <v>10994456</v>
      </c>
      <c r="J455" s="17">
        <v>0</v>
      </c>
    </row>
    <row r="456" spans="2:10" x14ac:dyDescent="0.2">
      <c r="B456" s="10">
        <v>16096</v>
      </c>
      <c r="C456" t="s">
        <v>228</v>
      </c>
      <c r="E456" s="35">
        <v>1</v>
      </c>
      <c r="F456" s="17">
        <f t="shared" si="101"/>
        <v>0</v>
      </c>
      <c r="G456" s="39">
        <v>1</v>
      </c>
      <c r="H456" s="39">
        <v>0</v>
      </c>
      <c r="I456" s="17">
        <f t="shared" si="102"/>
        <v>1</v>
      </c>
      <c r="J456" s="17">
        <v>0</v>
      </c>
    </row>
    <row r="457" spans="2:10" x14ac:dyDescent="0.2">
      <c r="B457" s="10">
        <v>16098</v>
      </c>
      <c r="C457" t="s">
        <v>229</v>
      </c>
      <c r="E457" s="35">
        <v>10136</v>
      </c>
      <c r="F457" s="17">
        <f t="shared" si="101"/>
        <v>0</v>
      </c>
      <c r="G457" s="39">
        <v>10136</v>
      </c>
      <c r="H457" s="39">
        <v>6804</v>
      </c>
      <c r="I457" s="17">
        <f t="shared" si="102"/>
        <v>3332</v>
      </c>
      <c r="J457" s="17">
        <v>0</v>
      </c>
    </row>
    <row r="458" spans="2:10" hidden="1" x14ac:dyDescent="0.2">
      <c r="B458" s="10">
        <v>16105</v>
      </c>
      <c r="C458" t="s">
        <v>230</v>
      </c>
      <c r="E458" s="17">
        <v>0</v>
      </c>
      <c r="F458" s="17">
        <f t="shared" si="101"/>
        <v>0</v>
      </c>
      <c r="G458" s="17">
        <v>0</v>
      </c>
      <c r="H458" s="17">
        <v>0</v>
      </c>
      <c r="I458" s="17">
        <f t="shared" si="102"/>
        <v>0</v>
      </c>
      <c r="J458" s="17">
        <v>0</v>
      </c>
    </row>
    <row r="459" spans="2:10" x14ac:dyDescent="0.2">
      <c r="B459" s="10">
        <v>16109</v>
      </c>
      <c r="C459" s="23" t="s">
        <v>426</v>
      </c>
      <c r="E459" s="35">
        <v>108935000</v>
      </c>
      <c r="F459" s="17">
        <f t="shared" si="101"/>
        <v>0</v>
      </c>
      <c r="G459" s="39">
        <v>108935000</v>
      </c>
      <c r="H459" s="39">
        <v>108935000</v>
      </c>
      <c r="I459" s="17">
        <f t="shared" si="102"/>
        <v>0</v>
      </c>
      <c r="J459" s="17">
        <v>0</v>
      </c>
    </row>
    <row r="460" spans="2:10" x14ac:dyDescent="0.2">
      <c r="B460" s="10">
        <v>16114</v>
      </c>
      <c r="C460" t="s">
        <v>231</v>
      </c>
      <c r="E460" s="35">
        <v>40190000</v>
      </c>
      <c r="F460" s="17">
        <f t="shared" si="101"/>
        <v>2783000</v>
      </c>
      <c r="G460" s="39">
        <v>42973000</v>
      </c>
      <c r="H460" s="39">
        <v>42920322</v>
      </c>
      <c r="I460" s="17">
        <f t="shared" si="102"/>
        <v>52678</v>
      </c>
      <c r="J460" s="17">
        <v>0</v>
      </c>
    </row>
    <row r="461" spans="2:10" x14ac:dyDescent="0.2">
      <c r="B461" s="10">
        <v>16118</v>
      </c>
      <c r="C461" t="s">
        <v>298</v>
      </c>
      <c r="E461" s="35">
        <v>798748</v>
      </c>
      <c r="F461" s="17">
        <f t="shared" si="101"/>
        <v>0</v>
      </c>
      <c r="G461" s="39">
        <v>798748</v>
      </c>
      <c r="H461" s="39">
        <v>701404</v>
      </c>
      <c r="I461" s="17">
        <f t="shared" si="102"/>
        <v>97344</v>
      </c>
      <c r="J461" s="17">
        <v>0</v>
      </c>
    </row>
    <row r="462" spans="2:10" x14ac:dyDescent="0.2">
      <c r="B462" s="10">
        <v>16122</v>
      </c>
      <c r="C462" s="23" t="s">
        <v>206</v>
      </c>
      <c r="E462" s="35">
        <v>536616053</v>
      </c>
      <c r="F462" s="17">
        <f t="shared" ref="F462" si="103">G462-E462</f>
        <v>0</v>
      </c>
      <c r="G462" s="39">
        <v>536616053</v>
      </c>
      <c r="H462" s="39">
        <v>522416052</v>
      </c>
      <c r="I462" s="17">
        <f t="shared" ref="I462" si="104">G462-H462-J462</f>
        <v>10800001</v>
      </c>
      <c r="J462" s="17">
        <v>3400000</v>
      </c>
    </row>
    <row r="463" spans="2:10" x14ac:dyDescent="0.2">
      <c r="B463" s="10">
        <v>16123</v>
      </c>
      <c r="C463" t="s">
        <v>232</v>
      </c>
      <c r="E463" s="35">
        <v>478300</v>
      </c>
      <c r="F463" s="17">
        <f t="shared" si="101"/>
        <v>0</v>
      </c>
      <c r="G463" s="39">
        <v>478300</v>
      </c>
      <c r="H463" s="39">
        <v>478300</v>
      </c>
      <c r="I463" s="17">
        <f t="shared" si="102"/>
        <v>0</v>
      </c>
      <c r="J463" s="17">
        <v>0</v>
      </c>
    </row>
    <row r="464" spans="2:10" x14ac:dyDescent="0.2">
      <c r="B464" s="10">
        <v>16128</v>
      </c>
      <c r="C464" t="s">
        <v>233</v>
      </c>
      <c r="E464" s="35">
        <v>2108684</v>
      </c>
      <c r="F464" s="17">
        <f t="shared" si="101"/>
        <v>0</v>
      </c>
      <c r="G464" s="39">
        <v>2108684</v>
      </c>
      <c r="H464" s="39">
        <v>2008185</v>
      </c>
      <c r="I464" s="17">
        <f t="shared" si="102"/>
        <v>100499</v>
      </c>
      <c r="J464" s="17">
        <v>0</v>
      </c>
    </row>
    <row r="465" spans="1:10" x14ac:dyDescent="0.2">
      <c r="B465" s="10">
        <v>16139</v>
      </c>
      <c r="C465" t="s">
        <v>149</v>
      </c>
      <c r="E465" s="35">
        <v>97628</v>
      </c>
      <c r="F465" s="17">
        <f t="shared" si="101"/>
        <v>0</v>
      </c>
      <c r="G465" s="39">
        <v>97628</v>
      </c>
      <c r="H465" s="39">
        <v>85849</v>
      </c>
      <c r="I465" s="17">
        <f t="shared" si="102"/>
        <v>11779</v>
      </c>
      <c r="J465" s="17">
        <v>0</v>
      </c>
    </row>
    <row r="466" spans="1:10" x14ac:dyDescent="0.2">
      <c r="B466" s="10">
        <v>16146</v>
      </c>
      <c r="C466" t="s">
        <v>234</v>
      </c>
      <c r="E466" s="35">
        <v>477130</v>
      </c>
      <c r="F466" s="17">
        <f t="shared" si="101"/>
        <v>0</v>
      </c>
      <c r="G466" s="39">
        <v>477130</v>
      </c>
      <c r="H466" s="39">
        <v>469852</v>
      </c>
      <c r="I466" s="17">
        <f t="shared" si="102"/>
        <v>7278</v>
      </c>
      <c r="J466" s="17">
        <v>0</v>
      </c>
    </row>
    <row r="467" spans="1:10" x14ac:dyDescent="0.2">
      <c r="B467" s="10">
        <v>16148</v>
      </c>
      <c r="C467" t="s">
        <v>235</v>
      </c>
      <c r="E467" s="35">
        <v>400911</v>
      </c>
      <c r="F467" s="17">
        <f t="shared" si="101"/>
        <v>0</v>
      </c>
      <c r="G467" s="39">
        <v>400911</v>
      </c>
      <c r="H467" s="39">
        <v>377217</v>
      </c>
      <c r="I467" s="17">
        <f t="shared" si="102"/>
        <v>23694</v>
      </c>
      <c r="J467" s="17">
        <v>0</v>
      </c>
    </row>
    <row r="468" spans="1:10" x14ac:dyDescent="0.2">
      <c r="B468" s="10">
        <v>16157</v>
      </c>
      <c r="C468" t="s">
        <v>238</v>
      </c>
      <c r="E468" s="35">
        <v>22816579</v>
      </c>
      <c r="F468" s="17">
        <f t="shared" si="101"/>
        <v>0</v>
      </c>
      <c r="G468" s="39">
        <v>22816579</v>
      </c>
      <c r="H468" s="39">
        <v>20008333</v>
      </c>
      <c r="I468" s="17">
        <f t="shared" si="102"/>
        <v>2808246</v>
      </c>
      <c r="J468" s="17">
        <v>0</v>
      </c>
    </row>
    <row r="469" spans="1:10" x14ac:dyDescent="0.2">
      <c r="B469" s="10">
        <v>16159</v>
      </c>
      <c r="C469" t="s">
        <v>240</v>
      </c>
      <c r="E469" s="35">
        <v>13048630</v>
      </c>
      <c r="F469" s="17">
        <f t="shared" si="101"/>
        <v>0</v>
      </c>
      <c r="G469" s="39">
        <v>13048630</v>
      </c>
      <c r="H469" s="39">
        <v>12657171</v>
      </c>
      <c r="I469" s="17">
        <f t="shared" si="102"/>
        <v>391459</v>
      </c>
      <c r="J469" s="17">
        <v>0</v>
      </c>
    </row>
    <row r="470" spans="1:10" x14ac:dyDescent="0.2">
      <c r="B470" s="10">
        <v>16160</v>
      </c>
      <c r="C470" t="s">
        <v>241</v>
      </c>
      <c r="E470" s="35">
        <v>1004208</v>
      </c>
      <c r="F470" s="17">
        <f t="shared" si="101"/>
        <v>0</v>
      </c>
      <c r="G470" s="39">
        <v>1004208</v>
      </c>
      <c r="H470" s="39">
        <v>802922</v>
      </c>
      <c r="I470" s="17">
        <f t="shared" si="102"/>
        <v>201286</v>
      </c>
      <c r="J470" s="17">
        <v>0</v>
      </c>
    </row>
    <row r="471" spans="1:10" x14ac:dyDescent="0.2">
      <c r="B471" s="10">
        <v>16174</v>
      </c>
      <c r="C471" t="s">
        <v>73</v>
      </c>
      <c r="E471" s="35">
        <v>2736957</v>
      </c>
      <c r="F471" s="17">
        <f t="shared" si="101"/>
        <v>0</v>
      </c>
      <c r="G471" s="39">
        <v>2736957</v>
      </c>
      <c r="H471" s="39">
        <v>2580426</v>
      </c>
      <c r="I471" s="17">
        <f t="shared" si="102"/>
        <v>156531</v>
      </c>
      <c r="J471" s="17">
        <v>0</v>
      </c>
    </row>
    <row r="472" spans="1:10" x14ac:dyDescent="0.2">
      <c r="B472" s="10">
        <v>16177</v>
      </c>
      <c r="C472" t="s">
        <v>242</v>
      </c>
      <c r="E472" s="35">
        <v>1456227</v>
      </c>
      <c r="F472" s="17">
        <f t="shared" si="101"/>
        <v>0</v>
      </c>
      <c r="G472" s="39">
        <v>1456227</v>
      </c>
      <c r="H472" s="39">
        <v>1412540</v>
      </c>
      <c r="I472" s="17">
        <f t="shared" si="102"/>
        <v>43687</v>
      </c>
      <c r="J472" s="17">
        <v>0</v>
      </c>
    </row>
    <row r="473" spans="1:10" x14ac:dyDescent="0.2">
      <c r="B473" s="10">
        <v>16270</v>
      </c>
      <c r="C473" s="23" t="s">
        <v>475</v>
      </c>
      <c r="E473" s="35">
        <v>362927</v>
      </c>
      <c r="F473" s="17">
        <f t="shared" si="101"/>
        <v>0</v>
      </c>
      <c r="G473" s="39">
        <v>362927</v>
      </c>
      <c r="H473" s="39">
        <v>352038</v>
      </c>
      <c r="I473" s="17">
        <f t="shared" si="102"/>
        <v>10889</v>
      </c>
      <c r="J473" s="17">
        <v>0</v>
      </c>
    </row>
    <row r="474" spans="1:10" x14ac:dyDescent="0.2">
      <c r="B474" s="10">
        <v>16271</v>
      </c>
      <c r="C474" s="23" t="s">
        <v>476</v>
      </c>
      <c r="E474" s="35">
        <v>5158570</v>
      </c>
      <c r="F474" s="17">
        <f t="shared" si="101"/>
        <v>0</v>
      </c>
      <c r="G474" s="39">
        <v>5158570</v>
      </c>
      <c r="H474" s="39">
        <v>4997814</v>
      </c>
      <c r="I474" s="17">
        <f t="shared" si="102"/>
        <v>160756</v>
      </c>
      <c r="J474" s="17">
        <v>0</v>
      </c>
    </row>
    <row r="475" spans="1:10" x14ac:dyDescent="0.2">
      <c r="B475" s="10">
        <v>16272</v>
      </c>
      <c r="C475" s="23" t="s">
        <v>492</v>
      </c>
      <c r="E475" s="35">
        <v>40042700</v>
      </c>
      <c r="F475" s="17">
        <f t="shared" ref="F475" si="105">G475-E475</f>
        <v>0</v>
      </c>
      <c r="G475" s="39">
        <v>40042700</v>
      </c>
      <c r="H475" s="39">
        <v>35635954</v>
      </c>
      <c r="I475" s="17">
        <f t="shared" ref="I475" si="106">G475-H475-J475</f>
        <v>4406746</v>
      </c>
      <c r="J475" s="17">
        <v>0</v>
      </c>
    </row>
    <row r="476" spans="1:10" x14ac:dyDescent="0.2">
      <c r="B476" s="10">
        <v>17029</v>
      </c>
      <c r="C476" s="23" t="s">
        <v>477</v>
      </c>
      <c r="E476" s="17">
        <v>4719</v>
      </c>
      <c r="F476" s="17">
        <f t="shared" si="101"/>
        <v>0</v>
      </c>
      <c r="G476" s="39">
        <v>4719</v>
      </c>
      <c r="H476" s="39">
        <v>4578</v>
      </c>
      <c r="I476" s="17">
        <f t="shared" si="102"/>
        <v>141</v>
      </c>
      <c r="J476" s="17">
        <v>0</v>
      </c>
    </row>
    <row r="477" spans="1:10" x14ac:dyDescent="0.2">
      <c r="B477" s="10">
        <v>17032</v>
      </c>
      <c r="C477" s="23" t="s">
        <v>427</v>
      </c>
      <c r="E477" s="17">
        <v>114876</v>
      </c>
      <c r="F477" s="17">
        <f t="shared" si="101"/>
        <v>0</v>
      </c>
      <c r="G477" s="39">
        <v>114876</v>
      </c>
      <c r="H477" s="39">
        <v>111430</v>
      </c>
      <c r="I477" s="17">
        <f t="shared" si="102"/>
        <v>3446</v>
      </c>
      <c r="J477" s="17">
        <v>0</v>
      </c>
    </row>
    <row r="478" spans="1:10" x14ac:dyDescent="0.2">
      <c r="B478" s="10">
        <v>17083</v>
      </c>
      <c r="C478" s="23" t="s">
        <v>428</v>
      </c>
      <c r="E478" s="17">
        <v>70742</v>
      </c>
      <c r="F478" s="17">
        <f t="shared" si="101"/>
        <v>0</v>
      </c>
      <c r="G478" s="39">
        <v>70742</v>
      </c>
      <c r="H478" s="39">
        <v>0</v>
      </c>
      <c r="I478" s="17">
        <f t="shared" si="102"/>
        <v>70742</v>
      </c>
      <c r="J478" s="17">
        <v>0</v>
      </c>
    </row>
    <row r="479" spans="1:10" x14ac:dyDescent="0.2">
      <c r="A479" s="31" t="s">
        <v>442</v>
      </c>
      <c r="C479" s="4" t="s">
        <v>93</v>
      </c>
      <c r="E479" s="19">
        <f t="shared" ref="E479:J479" si="107">SUM(E444:E478)</f>
        <v>3715124357</v>
      </c>
      <c r="F479" s="19">
        <f t="shared" si="107"/>
        <v>0</v>
      </c>
      <c r="G479" s="19">
        <f t="shared" si="107"/>
        <v>3715124357</v>
      </c>
      <c r="H479" s="19">
        <f t="shared" si="107"/>
        <v>3598223632</v>
      </c>
      <c r="I479" s="19">
        <f t="shared" si="107"/>
        <v>109978119</v>
      </c>
      <c r="J479" s="19">
        <f t="shared" si="107"/>
        <v>6922606</v>
      </c>
    </row>
    <row r="480" spans="1:10" ht="12.75" customHeight="1" x14ac:dyDescent="0.35">
      <c r="C480" s="4"/>
      <c r="E480" s="9"/>
      <c r="F480" s="9"/>
      <c r="G480" s="9"/>
      <c r="H480" s="9"/>
      <c r="I480" s="9"/>
      <c r="J480" s="9"/>
    </row>
    <row r="481" spans="1:10" ht="15.75" customHeight="1" x14ac:dyDescent="0.25">
      <c r="B481" s="5" t="s">
        <v>365</v>
      </c>
      <c r="D481" s="5"/>
      <c r="G481" s="1"/>
      <c r="H481" s="1"/>
    </row>
    <row r="482" spans="1:10" x14ac:dyDescent="0.2">
      <c r="B482" s="10">
        <v>10010</v>
      </c>
      <c r="C482" t="s">
        <v>116</v>
      </c>
      <c r="E482" s="35">
        <v>2281378</v>
      </c>
      <c r="F482" s="17">
        <f>G482-E482</f>
        <v>0</v>
      </c>
      <c r="G482" s="39">
        <v>2281378</v>
      </c>
      <c r="H482" s="39">
        <v>2188148</v>
      </c>
      <c r="I482" s="17">
        <f t="shared" ref="I482:I485" si="108">G482-H482-J482</f>
        <v>93230</v>
      </c>
      <c r="J482" s="17">
        <v>0</v>
      </c>
    </row>
    <row r="483" spans="1:10" x14ac:dyDescent="0.2">
      <c r="B483" s="10">
        <v>10020</v>
      </c>
      <c r="C483" t="s">
        <v>117</v>
      </c>
      <c r="E483" s="35">
        <v>123213</v>
      </c>
      <c r="F483" s="17">
        <f>G483-E483</f>
        <v>0</v>
      </c>
      <c r="G483" s="39">
        <v>123213</v>
      </c>
      <c r="H483" s="39">
        <v>64317</v>
      </c>
      <c r="I483" s="17">
        <f t="shared" si="108"/>
        <v>58896</v>
      </c>
      <c r="J483" s="17">
        <v>0</v>
      </c>
    </row>
    <row r="484" spans="1:10" hidden="1" x14ac:dyDescent="0.2">
      <c r="B484" s="10">
        <v>10050</v>
      </c>
      <c r="C484" t="s">
        <v>118</v>
      </c>
      <c r="E484" s="17">
        <v>0</v>
      </c>
      <c r="F484" s="17">
        <f>G484-E484</f>
        <v>0</v>
      </c>
      <c r="G484" s="17">
        <v>0</v>
      </c>
      <c r="H484" s="17">
        <v>0</v>
      </c>
      <c r="I484" s="17">
        <f t="shared" si="108"/>
        <v>0</v>
      </c>
      <c r="J484" s="17">
        <v>0</v>
      </c>
    </row>
    <row r="485" spans="1:10" x14ac:dyDescent="0.2">
      <c r="B485" s="10">
        <v>16260</v>
      </c>
      <c r="C485" s="23" t="s">
        <v>403</v>
      </c>
      <c r="E485" s="17">
        <v>5895383</v>
      </c>
      <c r="F485" s="17">
        <f>G485-E485</f>
        <v>0</v>
      </c>
      <c r="G485" s="39">
        <v>5895383</v>
      </c>
      <c r="H485" s="39">
        <v>5716273</v>
      </c>
      <c r="I485" s="17">
        <f t="shared" si="108"/>
        <v>179110</v>
      </c>
      <c r="J485" s="17">
        <v>0</v>
      </c>
    </row>
    <row r="486" spans="1:10" x14ac:dyDescent="0.2">
      <c r="A486" s="31" t="s">
        <v>442</v>
      </c>
      <c r="C486" s="4" t="s">
        <v>93</v>
      </c>
      <c r="E486" s="19">
        <f t="shared" ref="E486:J486" si="109">SUM(E482:E485)</f>
        <v>8299974</v>
      </c>
      <c r="F486" s="19">
        <f t="shared" si="109"/>
        <v>0</v>
      </c>
      <c r="G486" s="19">
        <f t="shared" si="109"/>
        <v>8299974</v>
      </c>
      <c r="H486" s="19">
        <f t="shared" si="109"/>
        <v>7968738</v>
      </c>
      <c r="I486" s="19">
        <f t="shared" si="109"/>
        <v>331236</v>
      </c>
      <c r="J486" s="19">
        <f t="shared" si="109"/>
        <v>0</v>
      </c>
    </row>
    <row r="487" spans="1:10" ht="12.75" customHeight="1" x14ac:dyDescent="0.35">
      <c r="C487" s="4"/>
      <c r="E487" s="9"/>
      <c r="F487" s="9"/>
      <c r="G487" s="9"/>
      <c r="H487" s="9"/>
      <c r="I487" s="9"/>
      <c r="J487" s="9"/>
    </row>
    <row r="488" spans="1:10" ht="15.75" customHeight="1" x14ac:dyDescent="0.25">
      <c r="B488" s="5" t="s">
        <v>431</v>
      </c>
      <c r="D488" s="5"/>
      <c r="G488" s="1"/>
      <c r="H488" s="1"/>
    </row>
    <row r="489" spans="1:10" x14ac:dyDescent="0.2">
      <c r="B489" s="10">
        <v>10010</v>
      </c>
      <c r="C489" t="s">
        <v>116</v>
      </c>
      <c r="E489" s="35">
        <v>4758165</v>
      </c>
      <c r="F489" s="17">
        <f t="shared" ref="F489:F500" si="110">G489-E489</f>
        <v>290000</v>
      </c>
      <c r="G489" s="39">
        <v>5048165</v>
      </c>
      <c r="H489" s="39">
        <v>4999579</v>
      </c>
      <c r="I489" s="17">
        <f t="shared" ref="I489:I500" si="111">G489-H489-J489</f>
        <v>48586</v>
      </c>
      <c r="J489" s="17">
        <v>0</v>
      </c>
    </row>
    <row r="490" spans="1:10" x14ac:dyDescent="0.2">
      <c r="B490" s="10">
        <v>10020</v>
      </c>
      <c r="C490" t="s">
        <v>117</v>
      </c>
      <c r="E490" s="35">
        <v>1447495</v>
      </c>
      <c r="F490" s="17">
        <f t="shared" si="110"/>
        <v>0</v>
      </c>
      <c r="G490" s="39">
        <v>1447495</v>
      </c>
      <c r="H490" s="39">
        <v>1398014</v>
      </c>
      <c r="I490" s="17">
        <f t="shared" si="111"/>
        <v>49481</v>
      </c>
      <c r="J490" s="17">
        <v>0</v>
      </c>
    </row>
    <row r="491" spans="1:10" hidden="1" x14ac:dyDescent="0.2">
      <c r="B491" s="10">
        <v>10050</v>
      </c>
      <c r="C491" t="s">
        <v>118</v>
      </c>
      <c r="E491" s="17">
        <v>0</v>
      </c>
      <c r="F491" s="17">
        <f t="shared" si="110"/>
        <v>0</v>
      </c>
      <c r="G491" s="17">
        <v>0</v>
      </c>
      <c r="H491" s="17">
        <v>0</v>
      </c>
      <c r="I491" s="17">
        <f t="shared" si="111"/>
        <v>0</v>
      </c>
      <c r="J491" s="17">
        <v>0</v>
      </c>
    </row>
    <row r="492" spans="1:10" x14ac:dyDescent="0.2">
      <c r="B492" s="10">
        <v>12037</v>
      </c>
      <c r="C492" s="23" t="s">
        <v>429</v>
      </c>
      <c r="E492" s="17">
        <v>620791</v>
      </c>
      <c r="F492" s="17">
        <f t="shared" si="110"/>
        <v>-200000</v>
      </c>
      <c r="G492" s="39">
        <v>420791</v>
      </c>
      <c r="H492" s="39">
        <v>229194</v>
      </c>
      <c r="I492" s="17">
        <f t="shared" si="111"/>
        <v>191597</v>
      </c>
      <c r="J492" s="17">
        <v>0</v>
      </c>
    </row>
    <row r="493" spans="1:10" x14ac:dyDescent="0.2">
      <c r="B493" s="10">
        <v>12060</v>
      </c>
      <c r="C493" t="s">
        <v>0</v>
      </c>
      <c r="E493" s="35">
        <v>4040237</v>
      </c>
      <c r="F493" s="17">
        <f t="shared" si="110"/>
        <v>-90000</v>
      </c>
      <c r="G493" s="39">
        <v>3950237</v>
      </c>
      <c r="H493" s="39">
        <v>3879834</v>
      </c>
      <c r="I493" s="17">
        <f t="shared" si="111"/>
        <v>70403</v>
      </c>
      <c r="J493" s="17">
        <v>0</v>
      </c>
    </row>
    <row r="494" spans="1:10" x14ac:dyDescent="0.2">
      <c r="B494" s="10">
        <v>12301</v>
      </c>
      <c r="C494" s="23" t="s">
        <v>478</v>
      </c>
      <c r="E494" s="35">
        <v>1032521</v>
      </c>
      <c r="F494" s="17">
        <f t="shared" si="110"/>
        <v>0</v>
      </c>
      <c r="G494" s="39">
        <v>1032521</v>
      </c>
      <c r="H494" s="39">
        <v>970562</v>
      </c>
      <c r="I494" s="17">
        <f t="shared" si="111"/>
        <v>61959</v>
      </c>
      <c r="J494" s="17">
        <v>0</v>
      </c>
    </row>
    <row r="495" spans="1:10" x14ac:dyDescent="0.2">
      <c r="B495" s="10">
        <v>16004</v>
      </c>
      <c r="C495" t="s">
        <v>2</v>
      </c>
      <c r="E495" s="35">
        <v>7354087</v>
      </c>
      <c r="F495" s="17">
        <f t="shared" si="110"/>
        <v>0</v>
      </c>
      <c r="G495" s="39">
        <v>7354087</v>
      </c>
      <c r="H495" s="39">
        <v>6912795</v>
      </c>
      <c r="I495" s="17">
        <f t="shared" si="111"/>
        <v>441292</v>
      </c>
      <c r="J495" s="17">
        <v>0</v>
      </c>
    </row>
    <row r="496" spans="1:10" x14ac:dyDescent="0.2">
      <c r="B496" s="10">
        <v>16040</v>
      </c>
      <c r="C496" t="s">
        <v>267</v>
      </c>
      <c r="E496" s="35">
        <v>88618</v>
      </c>
      <c r="F496" s="17">
        <f t="shared" si="110"/>
        <v>0</v>
      </c>
      <c r="G496" s="39">
        <v>88618</v>
      </c>
      <c r="H496" s="39">
        <v>45756</v>
      </c>
      <c r="I496" s="17">
        <f t="shared" si="111"/>
        <v>42862</v>
      </c>
      <c r="J496" s="17">
        <v>0</v>
      </c>
    </row>
    <row r="497" spans="1:10" hidden="1" x14ac:dyDescent="0.2">
      <c r="B497" s="10">
        <v>16054</v>
      </c>
      <c r="C497" t="s">
        <v>3</v>
      </c>
      <c r="E497" s="17">
        <v>0</v>
      </c>
      <c r="F497" s="17">
        <f t="shared" si="110"/>
        <v>0</v>
      </c>
      <c r="G497" s="17">
        <v>0</v>
      </c>
      <c r="H497" s="17">
        <v>0</v>
      </c>
      <c r="I497" s="17">
        <f t="shared" si="111"/>
        <v>0</v>
      </c>
      <c r="J497" s="17">
        <v>0</v>
      </c>
    </row>
    <row r="498" spans="1:10" x14ac:dyDescent="0.2">
      <c r="B498" s="10">
        <v>16078</v>
      </c>
      <c r="C498" t="s">
        <v>1</v>
      </c>
      <c r="E498" s="35">
        <v>268003</v>
      </c>
      <c r="F498" s="17">
        <f t="shared" si="110"/>
        <v>0</v>
      </c>
      <c r="G498" s="39">
        <v>268003</v>
      </c>
      <c r="H498" s="39">
        <v>99584</v>
      </c>
      <c r="I498" s="17">
        <f t="shared" si="111"/>
        <v>168419</v>
      </c>
      <c r="J498" s="17">
        <v>0</v>
      </c>
    </row>
    <row r="499" spans="1:10" x14ac:dyDescent="0.2">
      <c r="B499" s="10">
        <v>16086</v>
      </c>
      <c r="C499" s="23" t="s">
        <v>430</v>
      </c>
      <c r="E499" s="35">
        <v>50724</v>
      </c>
      <c r="F499" s="17">
        <f t="shared" si="110"/>
        <v>0</v>
      </c>
      <c r="G499" s="39">
        <v>50724</v>
      </c>
      <c r="H499" s="39">
        <v>27474</v>
      </c>
      <c r="I499" s="17">
        <f t="shared" si="111"/>
        <v>23250</v>
      </c>
      <c r="J499" s="17">
        <v>0</v>
      </c>
    </row>
    <row r="500" spans="1:10" x14ac:dyDescent="0.2">
      <c r="B500" s="10">
        <v>16153</v>
      </c>
      <c r="C500" t="s">
        <v>237</v>
      </c>
      <c r="E500" s="35">
        <v>372967</v>
      </c>
      <c r="F500" s="17">
        <f t="shared" si="110"/>
        <v>0</v>
      </c>
      <c r="G500" s="39">
        <v>372967</v>
      </c>
      <c r="H500" s="39">
        <v>202005</v>
      </c>
      <c r="I500" s="17">
        <f t="shared" si="111"/>
        <v>170962</v>
      </c>
      <c r="J500" s="17">
        <v>0</v>
      </c>
    </row>
    <row r="501" spans="1:10" ht="15" x14ac:dyDescent="0.35">
      <c r="A501" s="31" t="s">
        <v>442</v>
      </c>
      <c r="C501" s="4" t="s">
        <v>93</v>
      </c>
      <c r="E501" s="21">
        <f t="shared" ref="E501:J501" si="112">SUM(E489:E500)</f>
        <v>20033608</v>
      </c>
      <c r="F501" s="21">
        <f t="shared" si="112"/>
        <v>0</v>
      </c>
      <c r="G501" s="21">
        <f t="shared" si="112"/>
        <v>20033608</v>
      </c>
      <c r="H501" s="21">
        <f t="shared" si="112"/>
        <v>18764797</v>
      </c>
      <c r="I501" s="21">
        <f t="shared" si="112"/>
        <v>1268811</v>
      </c>
      <c r="J501" s="21">
        <f t="shared" si="112"/>
        <v>0</v>
      </c>
    </row>
    <row r="502" spans="1:10" ht="15" x14ac:dyDescent="0.35">
      <c r="A502" s="31" t="s">
        <v>443</v>
      </c>
      <c r="C502" s="4" t="s">
        <v>101</v>
      </c>
      <c r="E502" s="21">
        <f t="shared" ref="E502:J502" si="113">SUMIF($A444:$A501,"B3",E444:E501)</f>
        <v>3743457939</v>
      </c>
      <c r="F502" s="21">
        <f t="shared" si="113"/>
        <v>0</v>
      </c>
      <c r="G502" s="21">
        <f t="shared" si="113"/>
        <v>3743457939</v>
      </c>
      <c r="H502" s="21">
        <f t="shared" si="113"/>
        <v>3624957167</v>
      </c>
      <c r="I502" s="21">
        <f t="shared" si="113"/>
        <v>111578166</v>
      </c>
      <c r="J502" s="21">
        <f t="shared" si="113"/>
        <v>6922606</v>
      </c>
    </row>
    <row r="503" spans="1:10" ht="12.75" customHeight="1" x14ac:dyDescent="0.2">
      <c r="G503" s="1"/>
      <c r="H503" s="1"/>
    </row>
    <row r="504" spans="1:10" ht="18.75" customHeight="1" x14ac:dyDescent="0.3">
      <c r="B504" s="3" t="s">
        <v>243</v>
      </c>
      <c r="G504" s="1"/>
      <c r="H504" s="1"/>
    </row>
    <row r="505" spans="1:10" ht="15.75" customHeight="1" x14ac:dyDescent="0.25">
      <c r="B505" s="5" t="s">
        <v>244</v>
      </c>
      <c r="D505" s="5"/>
      <c r="G505" s="1"/>
      <c r="H505" s="1"/>
    </row>
    <row r="506" spans="1:10" x14ac:dyDescent="0.2">
      <c r="B506" s="10">
        <v>10010</v>
      </c>
      <c r="C506" t="s">
        <v>116</v>
      </c>
      <c r="E506" s="35">
        <v>18965022</v>
      </c>
      <c r="F506" s="17">
        <f t="shared" ref="F506:F560" si="114">G506-E506</f>
        <v>0</v>
      </c>
      <c r="G506" s="39">
        <v>18965022</v>
      </c>
      <c r="H506" s="39">
        <v>17143083</v>
      </c>
      <c r="I506" s="17">
        <f t="shared" ref="I506:I560" si="115">G506-H506-J506</f>
        <v>1821939</v>
      </c>
      <c r="J506" s="17">
        <v>0</v>
      </c>
    </row>
    <row r="507" spans="1:10" x14ac:dyDescent="0.2">
      <c r="B507" s="10">
        <v>10020</v>
      </c>
      <c r="C507" t="s">
        <v>117</v>
      </c>
      <c r="E507" s="17">
        <v>4224378</v>
      </c>
      <c r="F507" s="17">
        <f t="shared" si="114"/>
        <v>-1625</v>
      </c>
      <c r="G507" s="39">
        <v>4222753</v>
      </c>
      <c r="H507" s="39">
        <v>3179245</v>
      </c>
      <c r="I507" s="17">
        <f t="shared" si="115"/>
        <v>1043508</v>
      </c>
      <c r="J507" s="17">
        <v>0</v>
      </c>
    </row>
    <row r="508" spans="1:10" hidden="1" x14ac:dyDescent="0.2">
      <c r="B508" s="10">
        <v>10050</v>
      </c>
      <c r="C508" t="s">
        <v>118</v>
      </c>
      <c r="E508" s="17">
        <v>0</v>
      </c>
      <c r="F508" s="17">
        <f t="shared" si="114"/>
        <v>0</v>
      </c>
      <c r="G508" s="17">
        <v>0</v>
      </c>
      <c r="H508" s="17">
        <v>0</v>
      </c>
      <c r="I508" s="17">
        <f t="shared" si="115"/>
        <v>0</v>
      </c>
      <c r="J508" s="17">
        <v>0</v>
      </c>
    </row>
    <row r="509" spans="1:10" x14ac:dyDescent="0.2">
      <c r="B509" s="10">
        <v>12138</v>
      </c>
      <c r="C509" t="s">
        <v>479</v>
      </c>
      <c r="E509" s="17">
        <v>0</v>
      </c>
      <c r="F509" s="17">
        <f t="shared" si="114"/>
        <v>500000</v>
      </c>
      <c r="G509" s="39">
        <v>500000</v>
      </c>
      <c r="H509" s="39">
        <v>150029</v>
      </c>
      <c r="I509" s="17">
        <f t="shared" si="115"/>
        <v>349971</v>
      </c>
      <c r="J509" s="17">
        <v>0</v>
      </c>
    </row>
    <row r="510" spans="1:10" x14ac:dyDescent="0.2">
      <c r="B510" s="10">
        <v>12165</v>
      </c>
      <c r="C510" t="s">
        <v>480</v>
      </c>
      <c r="E510" s="17">
        <v>0</v>
      </c>
      <c r="F510" s="17">
        <f t="shared" si="114"/>
        <v>1019198</v>
      </c>
      <c r="G510" s="39">
        <v>1019198</v>
      </c>
      <c r="H510" s="39">
        <v>1009687</v>
      </c>
      <c r="I510" s="17">
        <f t="shared" si="115"/>
        <v>9511</v>
      </c>
      <c r="J510" s="17">
        <v>0</v>
      </c>
    </row>
    <row r="511" spans="1:10" x14ac:dyDescent="0.2">
      <c r="B511" s="10">
        <v>12171</v>
      </c>
      <c r="C511" t="s">
        <v>246</v>
      </c>
      <c r="E511" s="17">
        <v>13343315</v>
      </c>
      <c r="F511" s="17">
        <f t="shared" si="114"/>
        <v>0</v>
      </c>
      <c r="G511" s="39">
        <v>13343315</v>
      </c>
      <c r="H511" s="39">
        <v>8212598</v>
      </c>
      <c r="I511" s="17">
        <f t="shared" si="115"/>
        <v>5130717</v>
      </c>
      <c r="J511" s="17">
        <v>0</v>
      </c>
    </row>
    <row r="512" spans="1:10" x14ac:dyDescent="0.2">
      <c r="B512" s="10">
        <v>12177</v>
      </c>
      <c r="C512" t="s">
        <v>481</v>
      </c>
      <c r="E512" s="17">
        <v>0</v>
      </c>
      <c r="F512" s="17">
        <f t="shared" si="114"/>
        <v>63534</v>
      </c>
      <c r="G512" s="39">
        <v>63534</v>
      </c>
      <c r="H512" s="39">
        <v>63534</v>
      </c>
      <c r="I512" s="17">
        <f t="shared" si="115"/>
        <v>0</v>
      </c>
      <c r="J512" s="17">
        <v>0</v>
      </c>
    </row>
    <row r="513" spans="2:10" x14ac:dyDescent="0.2">
      <c r="B513" s="10">
        <v>12198</v>
      </c>
      <c r="C513" t="s">
        <v>247</v>
      </c>
      <c r="E513" s="17">
        <v>395518</v>
      </c>
      <c r="F513" s="17">
        <f t="shared" si="114"/>
        <v>0</v>
      </c>
      <c r="G513" s="39">
        <v>395518</v>
      </c>
      <c r="H513" s="39">
        <v>381733</v>
      </c>
      <c r="I513" s="17">
        <f t="shared" si="115"/>
        <v>13785</v>
      </c>
      <c r="J513" s="17">
        <v>0</v>
      </c>
    </row>
    <row r="514" spans="2:10" x14ac:dyDescent="0.2">
      <c r="B514" s="10">
        <v>12203</v>
      </c>
      <c r="C514" t="s">
        <v>482</v>
      </c>
      <c r="E514" s="17">
        <v>0</v>
      </c>
      <c r="F514" s="17">
        <f t="shared" si="114"/>
        <v>53030</v>
      </c>
      <c r="G514" s="39">
        <v>53030</v>
      </c>
      <c r="H514" s="39">
        <v>34289</v>
      </c>
      <c r="I514" s="17">
        <f t="shared" si="115"/>
        <v>18741</v>
      </c>
      <c r="J514" s="17">
        <v>0</v>
      </c>
    </row>
    <row r="515" spans="2:10" x14ac:dyDescent="0.2">
      <c r="B515" s="10">
        <v>12211</v>
      </c>
      <c r="C515" s="23" t="s">
        <v>432</v>
      </c>
      <c r="E515" s="35">
        <v>625045</v>
      </c>
      <c r="F515" s="17">
        <f t="shared" si="114"/>
        <v>0</v>
      </c>
      <c r="G515" s="39">
        <v>625045</v>
      </c>
      <c r="H515" s="39">
        <v>462534</v>
      </c>
      <c r="I515" s="17">
        <f t="shared" si="115"/>
        <v>162511</v>
      </c>
      <c r="J515" s="17">
        <v>0</v>
      </c>
    </row>
    <row r="516" spans="2:10" x14ac:dyDescent="0.2">
      <c r="B516" s="10">
        <v>12216</v>
      </c>
      <c r="C516" t="s">
        <v>248</v>
      </c>
      <c r="E516" s="35">
        <v>222834</v>
      </c>
      <c r="F516" s="17">
        <f t="shared" si="114"/>
        <v>0</v>
      </c>
      <c r="G516" s="39">
        <v>222834</v>
      </c>
      <c r="H516" s="39">
        <v>170680</v>
      </c>
      <c r="I516" s="17">
        <f t="shared" si="115"/>
        <v>52154</v>
      </c>
      <c r="J516" s="17">
        <v>0</v>
      </c>
    </row>
    <row r="517" spans="2:10" x14ac:dyDescent="0.2">
      <c r="B517" s="10">
        <v>12253</v>
      </c>
      <c r="C517" t="s">
        <v>249</v>
      </c>
      <c r="E517" s="35">
        <v>225758</v>
      </c>
      <c r="F517" s="17">
        <f t="shared" si="114"/>
        <v>0</v>
      </c>
      <c r="G517" s="39">
        <v>225758</v>
      </c>
      <c r="H517" s="39">
        <v>0</v>
      </c>
      <c r="I517" s="17">
        <f t="shared" si="115"/>
        <v>225758</v>
      </c>
      <c r="J517" s="17">
        <v>0</v>
      </c>
    </row>
    <row r="518" spans="2:10" x14ac:dyDescent="0.2">
      <c r="B518" s="10">
        <v>12261</v>
      </c>
      <c r="C518" t="s">
        <v>83</v>
      </c>
      <c r="E518" s="35">
        <v>63360</v>
      </c>
      <c r="F518" s="17">
        <f t="shared" si="114"/>
        <v>0</v>
      </c>
      <c r="G518" s="39">
        <v>63360</v>
      </c>
      <c r="H518" s="39">
        <v>26832</v>
      </c>
      <c r="I518" s="17">
        <f t="shared" si="115"/>
        <v>36528</v>
      </c>
      <c r="J518" s="17">
        <v>0</v>
      </c>
    </row>
    <row r="519" spans="2:10" x14ac:dyDescent="0.2">
      <c r="B519" s="10">
        <v>12290</v>
      </c>
      <c r="C519" s="23" t="s">
        <v>433</v>
      </c>
      <c r="E519" s="35">
        <v>149310</v>
      </c>
      <c r="F519" s="17">
        <f t="shared" si="114"/>
        <v>0</v>
      </c>
      <c r="G519" s="39">
        <v>149310</v>
      </c>
      <c r="H519" s="39">
        <v>131000</v>
      </c>
      <c r="I519" s="17">
        <f t="shared" si="115"/>
        <v>18310</v>
      </c>
      <c r="J519" s="17">
        <v>0</v>
      </c>
    </row>
    <row r="520" spans="2:10" x14ac:dyDescent="0.2">
      <c r="B520" s="10">
        <v>12318</v>
      </c>
      <c r="C520" t="s">
        <v>4</v>
      </c>
      <c r="E520" s="35">
        <v>1048664</v>
      </c>
      <c r="F520" s="17">
        <f t="shared" si="114"/>
        <v>0</v>
      </c>
      <c r="G520" s="39">
        <v>1048664</v>
      </c>
      <c r="H520" s="39">
        <v>776012</v>
      </c>
      <c r="I520" s="17">
        <f t="shared" si="115"/>
        <v>272652</v>
      </c>
      <c r="J520" s="17">
        <v>0</v>
      </c>
    </row>
    <row r="521" spans="2:10" x14ac:dyDescent="0.2">
      <c r="B521" s="10">
        <v>12405</v>
      </c>
      <c r="C521" t="s">
        <v>316</v>
      </c>
      <c r="E521" s="35">
        <v>1347717</v>
      </c>
      <c r="F521" s="17">
        <f t="shared" si="114"/>
        <v>0</v>
      </c>
      <c r="G521" s="39">
        <v>1347717</v>
      </c>
      <c r="H521" s="39">
        <v>1129347</v>
      </c>
      <c r="I521" s="17">
        <f t="shared" si="115"/>
        <v>218370</v>
      </c>
      <c r="J521" s="17">
        <v>0</v>
      </c>
    </row>
    <row r="522" spans="2:10" hidden="1" x14ac:dyDescent="0.2">
      <c r="B522" s="10">
        <v>12453</v>
      </c>
      <c r="C522" t="s">
        <v>325</v>
      </c>
      <c r="E522" s="17">
        <v>0</v>
      </c>
      <c r="F522" s="17">
        <f t="shared" si="114"/>
        <v>0</v>
      </c>
      <c r="G522" s="39">
        <v>0</v>
      </c>
      <c r="H522" s="39">
        <v>0</v>
      </c>
      <c r="I522" s="17">
        <f t="shared" si="115"/>
        <v>0</v>
      </c>
      <c r="J522" s="17">
        <v>0</v>
      </c>
    </row>
    <row r="523" spans="2:10" x14ac:dyDescent="0.2">
      <c r="B523" s="10">
        <v>12457</v>
      </c>
      <c r="C523" t="s">
        <v>326</v>
      </c>
      <c r="E523" s="17">
        <v>12614296</v>
      </c>
      <c r="F523" s="17">
        <f t="shared" si="114"/>
        <v>0</v>
      </c>
      <c r="G523" s="39">
        <v>12614296</v>
      </c>
      <c r="H523" s="39">
        <v>12273165</v>
      </c>
      <c r="I523" s="17">
        <f t="shared" si="115"/>
        <v>341131</v>
      </c>
      <c r="J523" s="17">
        <v>0</v>
      </c>
    </row>
    <row r="524" spans="2:10" x14ac:dyDescent="0.2">
      <c r="B524" s="10">
        <v>12459</v>
      </c>
      <c r="C524" t="s">
        <v>483</v>
      </c>
      <c r="E524" s="17">
        <v>0</v>
      </c>
      <c r="F524" s="17">
        <f t="shared" si="114"/>
        <v>114254</v>
      </c>
      <c r="G524" s="39">
        <v>114254</v>
      </c>
      <c r="H524" s="39">
        <v>114254</v>
      </c>
      <c r="I524" s="17">
        <f t="shared" si="115"/>
        <v>0</v>
      </c>
      <c r="J524" s="17">
        <v>0</v>
      </c>
    </row>
    <row r="525" spans="2:10" x14ac:dyDescent="0.2">
      <c r="B525" s="10">
        <v>12468</v>
      </c>
      <c r="C525" s="23" t="s">
        <v>333</v>
      </c>
      <c r="E525" s="35">
        <v>350000</v>
      </c>
      <c r="F525" s="17">
        <f t="shared" si="114"/>
        <v>0</v>
      </c>
      <c r="G525" s="39">
        <v>350000</v>
      </c>
      <c r="H525" s="39">
        <v>339500</v>
      </c>
      <c r="I525" s="17">
        <f t="shared" si="115"/>
        <v>10500</v>
      </c>
      <c r="J525" s="17">
        <v>0</v>
      </c>
    </row>
    <row r="526" spans="2:10" x14ac:dyDescent="0.2">
      <c r="B526" s="10">
        <v>12506</v>
      </c>
      <c r="C526" s="23" t="s">
        <v>434</v>
      </c>
      <c r="E526" s="35">
        <v>439823</v>
      </c>
      <c r="F526" s="17">
        <f t="shared" si="114"/>
        <v>0</v>
      </c>
      <c r="G526" s="39">
        <v>439823</v>
      </c>
      <c r="H526" s="39">
        <v>420172</v>
      </c>
      <c r="I526" s="17">
        <f t="shared" si="115"/>
        <v>19651</v>
      </c>
      <c r="J526" s="17">
        <v>0</v>
      </c>
    </row>
    <row r="527" spans="2:10" x14ac:dyDescent="0.2">
      <c r="B527" s="10">
        <v>12519</v>
      </c>
      <c r="C527" s="23" t="s">
        <v>435</v>
      </c>
      <c r="E527" s="35">
        <v>163367535</v>
      </c>
      <c r="F527" s="17">
        <f t="shared" si="114"/>
        <v>0</v>
      </c>
      <c r="G527" s="39">
        <v>163367535</v>
      </c>
      <c r="H527" s="39">
        <v>153787366</v>
      </c>
      <c r="I527" s="17">
        <f t="shared" si="115"/>
        <v>9580169</v>
      </c>
      <c r="J527" s="17">
        <v>0</v>
      </c>
    </row>
    <row r="528" spans="2:10" hidden="1" x14ac:dyDescent="0.2">
      <c r="B528" s="10">
        <v>12544</v>
      </c>
      <c r="C528" s="23" t="s">
        <v>372</v>
      </c>
      <c r="E528" s="17">
        <v>0</v>
      </c>
      <c r="F528" s="17">
        <f t="shared" si="114"/>
        <v>0</v>
      </c>
      <c r="G528" s="17">
        <v>0</v>
      </c>
      <c r="H528" s="17">
        <v>0</v>
      </c>
      <c r="I528" s="17">
        <f t="shared" si="115"/>
        <v>0</v>
      </c>
      <c r="J528" s="17">
        <v>0</v>
      </c>
    </row>
    <row r="529" spans="2:10" x14ac:dyDescent="0.2">
      <c r="B529" s="10">
        <v>12547</v>
      </c>
      <c r="C529" s="23" t="s">
        <v>373</v>
      </c>
      <c r="E529" s="35">
        <v>12121553</v>
      </c>
      <c r="F529" s="17">
        <f t="shared" si="114"/>
        <v>0</v>
      </c>
      <c r="G529" s="39">
        <v>12121553</v>
      </c>
      <c r="H529" s="39">
        <v>10056366</v>
      </c>
      <c r="I529" s="17">
        <f t="shared" si="115"/>
        <v>2065187</v>
      </c>
      <c r="J529" s="17">
        <v>0</v>
      </c>
    </row>
    <row r="530" spans="2:10" x14ac:dyDescent="0.2">
      <c r="B530" s="10">
        <v>12549</v>
      </c>
      <c r="C530" s="23" t="s">
        <v>374</v>
      </c>
      <c r="E530" s="35">
        <v>388015</v>
      </c>
      <c r="F530" s="17">
        <f t="shared" si="114"/>
        <v>1625</v>
      </c>
      <c r="G530" s="39">
        <v>389640</v>
      </c>
      <c r="H530" s="39">
        <v>378000</v>
      </c>
      <c r="I530" s="17">
        <f t="shared" si="115"/>
        <v>11640</v>
      </c>
      <c r="J530" s="17">
        <v>0</v>
      </c>
    </row>
    <row r="531" spans="2:10" x14ac:dyDescent="0.2">
      <c r="B531" s="10">
        <v>12550</v>
      </c>
      <c r="C531" s="23" t="s">
        <v>375</v>
      </c>
      <c r="E531" s="35">
        <v>188500</v>
      </c>
      <c r="F531" s="17">
        <f t="shared" si="114"/>
        <v>0</v>
      </c>
      <c r="G531" s="39">
        <v>188500</v>
      </c>
      <c r="H531" s="39">
        <v>139490</v>
      </c>
      <c r="I531" s="17">
        <f t="shared" si="115"/>
        <v>49010</v>
      </c>
      <c r="J531" s="17">
        <v>0</v>
      </c>
    </row>
    <row r="532" spans="2:10" x14ac:dyDescent="0.2">
      <c r="B532" s="10">
        <v>12551</v>
      </c>
      <c r="C532" s="23" t="s">
        <v>376</v>
      </c>
      <c r="E532" s="35">
        <v>2646200</v>
      </c>
      <c r="F532" s="17">
        <f t="shared" si="114"/>
        <v>0</v>
      </c>
      <c r="G532" s="39">
        <v>2646200</v>
      </c>
      <c r="H532" s="39">
        <v>2453667</v>
      </c>
      <c r="I532" s="17">
        <f t="shared" si="115"/>
        <v>192533</v>
      </c>
      <c r="J532" s="17">
        <v>0</v>
      </c>
    </row>
    <row r="533" spans="2:10" x14ac:dyDescent="0.2">
      <c r="B533" s="10">
        <v>12552</v>
      </c>
      <c r="C533" s="23" t="s">
        <v>377</v>
      </c>
      <c r="E533" s="35">
        <v>6095115</v>
      </c>
      <c r="F533" s="17">
        <f t="shared" si="114"/>
        <v>0</v>
      </c>
      <c r="G533" s="39">
        <v>6095115</v>
      </c>
      <c r="H533" s="39">
        <v>4879410</v>
      </c>
      <c r="I533" s="17">
        <f t="shared" si="115"/>
        <v>1215705</v>
      </c>
      <c r="J533" s="17">
        <v>0</v>
      </c>
    </row>
    <row r="534" spans="2:10" x14ac:dyDescent="0.2">
      <c r="B534" s="10">
        <v>12566</v>
      </c>
      <c r="C534" s="23" t="s">
        <v>404</v>
      </c>
      <c r="E534" s="35">
        <v>4126767</v>
      </c>
      <c r="F534" s="17">
        <f>G534-E534</f>
        <v>0</v>
      </c>
      <c r="G534" s="39">
        <v>4126767</v>
      </c>
      <c r="H534" s="39">
        <v>3914136</v>
      </c>
      <c r="I534" s="17">
        <f t="shared" si="115"/>
        <v>212631</v>
      </c>
      <c r="J534" s="17">
        <v>0</v>
      </c>
    </row>
    <row r="535" spans="2:10" x14ac:dyDescent="0.2">
      <c r="B535" s="10">
        <v>12567</v>
      </c>
      <c r="C535" s="23" t="s">
        <v>405</v>
      </c>
      <c r="E535" s="35">
        <v>188500</v>
      </c>
      <c r="F535" s="17">
        <f>G535-E535</f>
        <v>0</v>
      </c>
      <c r="G535" s="39">
        <v>188500</v>
      </c>
      <c r="H535" s="39">
        <v>182844</v>
      </c>
      <c r="I535" s="17">
        <f t="shared" si="115"/>
        <v>5656</v>
      </c>
      <c r="J535" s="17">
        <v>0</v>
      </c>
    </row>
    <row r="536" spans="2:10" x14ac:dyDescent="0.2">
      <c r="B536" s="10">
        <v>12568</v>
      </c>
      <c r="C536" s="23" t="s">
        <v>406</v>
      </c>
      <c r="E536" s="35">
        <v>903614</v>
      </c>
      <c r="F536" s="17">
        <f>G536-E536</f>
        <v>0</v>
      </c>
      <c r="G536" s="39">
        <v>903614</v>
      </c>
      <c r="H536" s="39">
        <v>876500</v>
      </c>
      <c r="I536" s="17">
        <f t="shared" si="115"/>
        <v>27114</v>
      </c>
      <c r="J536" s="17">
        <v>0</v>
      </c>
    </row>
    <row r="537" spans="2:10" x14ac:dyDescent="0.2">
      <c r="B537" s="10">
        <v>12587</v>
      </c>
      <c r="C537" s="23" t="s">
        <v>484</v>
      </c>
      <c r="E537" s="35">
        <v>942500</v>
      </c>
      <c r="F537" s="17">
        <f>G537-E537</f>
        <v>0</v>
      </c>
      <c r="G537" s="39">
        <v>942500</v>
      </c>
      <c r="H537" s="39">
        <v>829317</v>
      </c>
      <c r="I537" s="17">
        <f t="shared" si="115"/>
        <v>113183</v>
      </c>
      <c r="J537" s="17">
        <v>0</v>
      </c>
    </row>
    <row r="538" spans="2:10" x14ac:dyDescent="0.2">
      <c r="B538" s="10">
        <v>16021</v>
      </c>
      <c r="C538" t="s">
        <v>250</v>
      </c>
      <c r="E538" s="35">
        <v>9543829</v>
      </c>
      <c r="F538" s="17">
        <f t="shared" si="114"/>
        <v>0</v>
      </c>
      <c r="G538" s="39">
        <v>9543829</v>
      </c>
      <c r="H538" s="39">
        <v>9257514</v>
      </c>
      <c r="I538" s="17">
        <f t="shared" si="115"/>
        <v>286315</v>
      </c>
      <c r="J538" s="17">
        <v>0</v>
      </c>
    </row>
    <row r="539" spans="2:10" x14ac:dyDescent="0.2">
      <c r="B539" s="10">
        <v>16062</v>
      </c>
      <c r="C539" t="s">
        <v>251</v>
      </c>
      <c r="E539" s="35">
        <v>606172</v>
      </c>
      <c r="F539" s="17">
        <f t="shared" si="114"/>
        <v>0</v>
      </c>
      <c r="G539" s="39">
        <v>606172</v>
      </c>
      <c r="H539" s="39">
        <v>287988</v>
      </c>
      <c r="I539" s="17">
        <f t="shared" si="115"/>
        <v>318184</v>
      </c>
      <c r="J539" s="17">
        <v>0</v>
      </c>
    </row>
    <row r="540" spans="2:10" x14ac:dyDescent="0.2">
      <c r="B540" s="10">
        <v>16110</v>
      </c>
      <c r="C540" t="s">
        <v>253</v>
      </c>
      <c r="E540" s="35">
        <v>7894843</v>
      </c>
      <c r="F540" s="17">
        <f t="shared" si="114"/>
        <v>0</v>
      </c>
      <c r="G540" s="39">
        <v>7894843</v>
      </c>
      <c r="H540" s="39">
        <v>7657998</v>
      </c>
      <c r="I540" s="17">
        <f t="shared" si="115"/>
        <v>236845</v>
      </c>
      <c r="J540" s="17">
        <v>0</v>
      </c>
    </row>
    <row r="541" spans="2:10" x14ac:dyDescent="0.2">
      <c r="B541" s="10">
        <v>16119</v>
      </c>
      <c r="C541" s="23" t="s">
        <v>493</v>
      </c>
      <c r="E541" s="35">
        <v>110835808</v>
      </c>
      <c r="F541" s="17">
        <f t="shared" ref="F541" si="116">G541-E541</f>
        <v>-3500000</v>
      </c>
      <c r="G541" s="39">
        <v>107335808</v>
      </c>
      <c r="H541" s="39">
        <v>103499000</v>
      </c>
      <c r="I541" s="17">
        <f t="shared" ref="I541" si="117">G541-H541-J541</f>
        <v>3836808</v>
      </c>
      <c r="J541" s="17">
        <v>0</v>
      </c>
    </row>
    <row r="542" spans="2:10" x14ac:dyDescent="0.2">
      <c r="B542" s="10">
        <v>16201</v>
      </c>
      <c r="C542" t="s">
        <v>327</v>
      </c>
      <c r="E542" s="35">
        <v>668927</v>
      </c>
      <c r="F542" s="17">
        <f t="shared" si="114"/>
        <v>0</v>
      </c>
      <c r="G542" s="39">
        <v>668927</v>
      </c>
      <c r="H542" s="39">
        <v>629450</v>
      </c>
      <c r="I542" s="17">
        <f t="shared" si="115"/>
        <v>39477</v>
      </c>
      <c r="J542" s="17">
        <v>0</v>
      </c>
    </row>
    <row r="543" spans="2:10" x14ac:dyDescent="0.2">
      <c r="B543" s="10">
        <v>16211</v>
      </c>
      <c r="C543" t="s">
        <v>338</v>
      </c>
      <c r="E543" s="35">
        <v>2201390</v>
      </c>
      <c r="F543" s="17">
        <f t="shared" si="114"/>
        <v>220000</v>
      </c>
      <c r="G543" s="39">
        <v>2421390</v>
      </c>
      <c r="H543" s="39">
        <v>2354576</v>
      </c>
      <c r="I543" s="17">
        <f t="shared" si="115"/>
        <v>66814</v>
      </c>
      <c r="J543" s="17">
        <v>0</v>
      </c>
    </row>
    <row r="544" spans="2:10" x14ac:dyDescent="0.2">
      <c r="B544" s="10">
        <v>16212</v>
      </c>
      <c r="C544" s="23" t="s">
        <v>436</v>
      </c>
      <c r="E544" s="35">
        <v>3985367</v>
      </c>
      <c r="F544" s="17">
        <f t="shared" si="114"/>
        <v>540000</v>
      </c>
      <c r="G544" s="39">
        <v>4525367</v>
      </c>
      <c r="H544" s="39">
        <v>4402236</v>
      </c>
      <c r="I544" s="17">
        <f t="shared" si="115"/>
        <v>123131</v>
      </c>
      <c r="J544" s="17">
        <v>0</v>
      </c>
    </row>
    <row r="545" spans="2:10" x14ac:dyDescent="0.2">
      <c r="B545" s="10">
        <v>17017</v>
      </c>
      <c r="C545" t="s">
        <v>254</v>
      </c>
      <c r="E545" s="35">
        <v>10544937</v>
      </c>
      <c r="F545" s="17">
        <f t="shared" si="114"/>
        <v>0</v>
      </c>
      <c r="G545" s="39">
        <v>10544937</v>
      </c>
      <c r="H545" s="39">
        <v>10228588</v>
      </c>
      <c r="I545" s="17">
        <f t="shared" si="115"/>
        <v>316349</v>
      </c>
      <c r="J545" s="17">
        <v>0</v>
      </c>
    </row>
    <row r="546" spans="2:10" hidden="1" x14ac:dyDescent="0.2">
      <c r="B546" s="10">
        <v>17027</v>
      </c>
      <c r="C546" t="s">
        <v>255</v>
      </c>
      <c r="E546" s="17">
        <v>0</v>
      </c>
      <c r="F546" s="17">
        <f t="shared" si="114"/>
        <v>0</v>
      </c>
      <c r="G546" s="17">
        <v>0</v>
      </c>
      <c r="H546" s="17">
        <v>0</v>
      </c>
      <c r="I546" s="17">
        <f t="shared" si="115"/>
        <v>0</v>
      </c>
      <c r="J546" s="17">
        <v>0</v>
      </c>
    </row>
    <row r="547" spans="2:10" x14ac:dyDescent="0.2">
      <c r="B547" s="10">
        <v>17030</v>
      </c>
      <c r="C547" t="s">
        <v>256</v>
      </c>
      <c r="E547" s="35">
        <v>20383960</v>
      </c>
      <c r="F547" s="17">
        <f t="shared" si="114"/>
        <v>-1019198</v>
      </c>
      <c r="G547" s="39">
        <v>19364762</v>
      </c>
      <c r="H547" s="39">
        <v>19315276</v>
      </c>
      <c r="I547" s="17">
        <f t="shared" si="115"/>
        <v>49486</v>
      </c>
      <c r="J547" s="17">
        <v>0</v>
      </c>
    </row>
    <row r="548" spans="2:10" x14ac:dyDescent="0.2">
      <c r="B548" s="10">
        <v>17034</v>
      </c>
      <c r="C548" t="s">
        <v>299</v>
      </c>
      <c r="E548" s="35">
        <v>3526579</v>
      </c>
      <c r="F548" s="17">
        <f t="shared" si="114"/>
        <v>0</v>
      </c>
      <c r="G548" s="39">
        <v>3526579</v>
      </c>
      <c r="H548" s="39">
        <v>3420782</v>
      </c>
      <c r="I548" s="17">
        <f t="shared" si="115"/>
        <v>105797</v>
      </c>
      <c r="J548" s="17">
        <v>0</v>
      </c>
    </row>
    <row r="549" spans="2:10" x14ac:dyDescent="0.2">
      <c r="B549" s="10">
        <v>17041</v>
      </c>
      <c r="C549" t="s">
        <v>257</v>
      </c>
      <c r="E549" s="17">
        <v>2032812140</v>
      </c>
      <c r="F549" s="17">
        <f t="shared" si="114"/>
        <v>-669621</v>
      </c>
      <c r="G549" s="39">
        <v>2032142519</v>
      </c>
      <c r="H549" s="39">
        <v>2012374864</v>
      </c>
      <c r="I549" s="17">
        <f t="shared" si="115"/>
        <v>19767655</v>
      </c>
      <c r="J549" s="17">
        <v>0</v>
      </c>
    </row>
    <row r="550" spans="2:10" x14ac:dyDescent="0.2">
      <c r="B550" s="10">
        <v>17042</v>
      </c>
      <c r="C550" t="s">
        <v>258</v>
      </c>
      <c r="E550" s="17">
        <v>3164800</v>
      </c>
      <c r="F550" s="17">
        <f t="shared" si="114"/>
        <v>0</v>
      </c>
      <c r="G550" s="39">
        <v>3164800</v>
      </c>
      <c r="H550" s="39">
        <v>2995732</v>
      </c>
      <c r="I550" s="17">
        <f t="shared" si="115"/>
        <v>169068</v>
      </c>
      <c r="J550" s="17">
        <v>0</v>
      </c>
    </row>
    <row r="551" spans="2:10" x14ac:dyDescent="0.2">
      <c r="B551" s="10">
        <v>17043</v>
      </c>
      <c r="C551" t="s">
        <v>259</v>
      </c>
      <c r="E551" s="17">
        <v>44302512</v>
      </c>
      <c r="F551" s="17">
        <f t="shared" si="114"/>
        <v>0</v>
      </c>
      <c r="G551" s="39">
        <v>44302512</v>
      </c>
      <c r="H551" s="39">
        <v>44302512</v>
      </c>
      <c r="I551" s="17">
        <f t="shared" si="115"/>
        <v>0</v>
      </c>
      <c r="J551" s="17">
        <v>0</v>
      </c>
    </row>
    <row r="552" spans="2:10" x14ac:dyDescent="0.2">
      <c r="B552" s="10">
        <v>17044</v>
      </c>
      <c r="C552" t="s">
        <v>193</v>
      </c>
      <c r="E552" s="35">
        <v>212318</v>
      </c>
      <c r="F552" s="17">
        <f t="shared" si="114"/>
        <v>0</v>
      </c>
      <c r="G552" s="39">
        <v>212318</v>
      </c>
      <c r="H552" s="39">
        <v>205949</v>
      </c>
      <c r="I552" s="17">
        <f t="shared" si="115"/>
        <v>6369</v>
      </c>
      <c r="J552" s="17">
        <v>0</v>
      </c>
    </row>
    <row r="553" spans="2:10" x14ac:dyDescent="0.2">
      <c r="B553" s="10">
        <v>17045</v>
      </c>
      <c r="C553" t="s">
        <v>260</v>
      </c>
      <c r="E553" s="35">
        <v>6353391</v>
      </c>
      <c r="F553" s="17">
        <f t="shared" si="114"/>
        <v>-63534</v>
      </c>
      <c r="G553" s="39">
        <v>6289857</v>
      </c>
      <c r="H553" s="39">
        <v>6099256</v>
      </c>
      <c r="I553" s="17">
        <f t="shared" si="115"/>
        <v>190601</v>
      </c>
      <c r="J553" s="17">
        <v>0</v>
      </c>
    </row>
    <row r="554" spans="2:10" x14ac:dyDescent="0.2">
      <c r="B554" s="10">
        <v>17046</v>
      </c>
      <c r="C554" t="s">
        <v>261</v>
      </c>
      <c r="E554" s="35">
        <v>2225669</v>
      </c>
      <c r="F554" s="17">
        <f t="shared" si="114"/>
        <v>0</v>
      </c>
      <c r="G554" s="39">
        <v>2225669</v>
      </c>
      <c r="H554" s="39">
        <v>2158900</v>
      </c>
      <c r="I554" s="17">
        <f t="shared" si="115"/>
        <v>66769</v>
      </c>
      <c r="J554" s="17">
        <v>0</v>
      </c>
    </row>
    <row r="555" spans="2:10" x14ac:dyDescent="0.2">
      <c r="B555" s="10">
        <v>17047</v>
      </c>
      <c r="C555" t="s">
        <v>262</v>
      </c>
      <c r="E555" s="35">
        <v>135555731</v>
      </c>
      <c r="F555" s="17">
        <f t="shared" si="114"/>
        <v>5040000</v>
      </c>
      <c r="G555" s="39">
        <v>140595731</v>
      </c>
      <c r="H555" s="39">
        <v>140559998</v>
      </c>
      <c r="I555" s="17">
        <f t="shared" si="115"/>
        <v>35733</v>
      </c>
      <c r="J555" s="17">
        <v>0</v>
      </c>
    </row>
    <row r="556" spans="2:10" hidden="1" x14ac:dyDescent="0.2">
      <c r="B556" s="10">
        <v>17049</v>
      </c>
      <c r="C556" t="s">
        <v>263</v>
      </c>
      <c r="E556" s="17">
        <v>0</v>
      </c>
      <c r="F556" s="17">
        <f t="shared" si="114"/>
        <v>0</v>
      </c>
      <c r="G556" s="17">
        <v>0</v>
      </c>
      <c r="H556" s="17">
        <v>0</v>
      </c>
      <c r="I556" s="17">
        <f t="shared" si="115"/>
        <v>0</v>
      </c>
      <c r="J556" s="17">
        <v>0</v>
      </c>
    </row>
    <row r="557" spans="2:10" x14ac:dyDescent="0.2">
      <c r="B557" s="10">
        <v>17052</v>
      </c>
      <c r="C557" t="s">
        <v>264</v>
      </c>
      <c r="E557" s="35">
        <v>2651516</v>
      </c>
      <c r="F557" s="17">
        <f t="shared" si="114"/>
        <v>-53030</v>
      </c>
      <c r="G557" s="39">
        <v>2598486</v>
      </c>
      <c r="H557" s="39">
        <v>2545456</v>
      </c>
      <c r="I557" s="17">
        <f t="shared" si="115"/>
        <v>53030</v>
      </c>
      <c r="J557" s="17">
        <v>0</v>
      </c>
    </row>
    <row r="558" spans="2:10" x14ac:dyDescent="0.2">
      <c r="B558" s="10">
        <v>17053</v>
      </c>
      <c r="C558" t="s">
        <v>265</v>
      </c>
      <c r="E558" s="35">
        <v>40258605</v>
      </c>
      <c r="F558" s="17">
        <f t="shared" si="114"/>
        <v>-2560000</v>
      </c>
      <c r="G558" s="39">
        <v>37698605</v>
      </c>
      <c r="H558" s="39">
        <v>36366275</v>
      </c>
      <c r="I558" s="17">
        <f t="shared" si="115"/>
        <v>1332330</v>
      </c>
      <c r="J558" s="17">
        <v>0</v>
      </c>
    </row>
    <row r="559" spans="2:10" x14ac:dyDescent="0.2">
      <c r="B559" s="10">
        <v>17057</v>
      </c>
      <c r="C559" t="s">
        <v>266</v>
      </c>
      <c r="E559" s="35">
        <v>313058158</v>
      </c>
      <c r="F559" s="17">
        <f t="shared" si="114"/>
        <v>429621</v>
      </c>
      <c r="G559" s="39">
        <v>313487779</v>
      </c>
      <c r="H559" s="39">
        <v>313480827</v>
      </c>
      <c r="I559" s="17">
        <f t="shared" si="115"/>
        <v>6952</v>
      </c>
      <c r="J559" s="17">
        <v>0</v>
      </c>
    </row>
    <row r="560" spans="2:10" x14ac:dyDescent="0.2">
      <c r="B560" s="10">
        <v>17084</v>
      </c>
      <c r="C560" t="s">
        <v>82</v>
      </c>
      <c r="E560" s="35">
        <v>4866695</v>
      </c>
      <c r="F560" s="17">
        <f t="shared" si="114"/>
        <v>-114254</v>
      </c>
      <c r="G560" s="39">
        <v>4752441</v>
      </c>
      <c r="H560" s="39">
        <v>4514725</v>
      </c>
      <c r="I560" s="17">
        <f t="shared" si="115"/>
        <v>237716</v>
      </c>
      <c r="J560" s="17">
        <v>0</v>
      </c>
    </row>
    <row r="561" spans="1:10" x14ac:dyDescent="0.2">
      <c r="A561" s="31" t="s">
        <v>442</v>
      </c>
      <c r="C561" s="4" t="s">
        <v>93</v>
      </c>
      <c r="E561" s="19">
        <f t="shared" ref="E561:J561" si="118">SUM(E506:E560)</f>
        <v>3000636686</v>
      </c>
      <c r="F561" s="19">
        <f t="shared" si="118"/>
        <v>0</v>
      </c>
      <c r="G561" s="19">
        <f t="shared" si="118"/>
        <v>3000636686</v>
      </c>
      <c r="H561" s="19">
        <f t="shared" si="118"/>
        <v>2950172692</v>
      </c>
      <c r="I561" s="19">
        <f t="shared" si="118"/>
        <v>50463994</v>
      </c>
      <c r="J561" s="19">
        <f t="shared" si="118"/>
        <v>0</v>
      </c>
    </row>
    <row r="562" spans="1:10" ht="12.75" customHeight="1" x14ac:dyDescent="0.2">
      <c r="G562" s="1"/>
      <c r="H562" s="1"/>
    </row>
    <row r="563" spans="1:10" ht="15.75" customHeight="1" x14ac:dyDescent="0.25">
      <c r="B563" s="5" t="s">
        <v>407</v>
      </c>
      <c r="D563" s="5"/>
      <c r="G563" s="1"/>
      <c r="H563" s="1"/>
    </row>
    <row r="564" spans="1:10" x14ac:dyDescent="0.2">
      <c r="B564" s="10">
        <v>10010</v>
      </c>
      <c r="C564" t="s">
        <v>116</v>
      </c>
      <c r="E564" s="35">
        <v>8289321</v>
      </c>
      <c r="F564" s="17">
        <f>G564-E564</f>
        <v>-400000</v>
      </c>
      <c r="G564" s="39">
        <v>7889321</v>
      </c>
      <c r="H564" s="39">
        <v>7276350</v>
      </c>
      <c r="I564" s="17">
        <f t="shared" ref="I564:I581" si="119">G564-H564-J564</f>
        <v>612971</v>
      </c>
      <c r="J564" s="17">
        <v>0</v>
      </c>
    </row>
    <row r="565" spans="1:10" x14ac:dyDescent="0.2">
      <c r="B565" s="10">
        <v>10020</v>
      </c>
      <c r="C565" t="s">
        <v>117</v>
      </c>
      <c r="E565" s="35">
        <v>321367</v>
      </c>
      <c r="F565" s="17">
        <f t="shared" ref="F565:F578" si="120">G565-E565</f>
        <v>180000</v>
      </c>
      <c r="G565" s="39">
        <v>501367</v>
      </c>
      <c r="H565" s="39">
        <v>489667</v>
      </c>
      <c r="I565" s="17">
        <f t="shared" si="119"/>
        <v>11700</v>
      </c>
      <c r="J565" s="17">
        <v>0</v>
      </c>
    </row>
    <row r="566" spans="1:10" hidden="1" x14ac:dyDescent="0.2">
      <c r="B566" s="10">
        <v>10050</v>
      </c>
      <c r="C566" t="s">
        <v>118</v>
      </c>
      <c r="E566" s="17">
        <v>0</v>
      </c>
      <c r="F566" s="17">
        <f t="shared" si="120"/>
        <v>0</v>
      </c>
      <c r="G566" s="17">
        <v>0</v>
      </c>
      <c r="H566" s="17">
        <v>0</v>
      </c>
      <c r="I566" s="17">
        <f t="shared" si="119"/>
        <v>0</v>
      </c>
      <c r="J566" s="17">
        <v>0</v>
      </c>
    </row>
    <row r="567" spans="1:10" x14ac:dyDescent="0.2">
      <c r="B567" s="10">
        <v>12042</v>
      </c>
      <c r="C567" s="23" t="s">
        <v>41</v>
      </c>
      <c r="E567" s="35">
        <v>11320721</v>
      </c>
      <c r="F567" s="17">
        <f t="shared" si="120"/>
        <v>0</v>
      </c>
      <c r="G567" s="39">
        <v>11320721</v>
      </c>
      <c r="H567" s="39">
        <v>11207514</v>
      </c>
      <c r="I567" s="17">
        <f t="shared" si="119"/>
        <v>113207</v>
      </c>
      <c r="J567" s="17">
        <v>0</v>
      </c>
    </row>
    <row r="568" spans="1:10" hidden="1" x14ac:dyDescent="0.2">
      <c r="B568" s="10">
        <v>12113</v>
      </c>
      <c r="C568" s="23" t="s">
        <v>245</v>
      </c>
      <c r="E568" s="17">
        <v>0</v>
      </c>
      <c r="F568" s="17">
        <f t="shared" si="120"/>
        <v>0</v>
      </c>
      <c r="G568" s="39">
        <v>0</v>
      </c>
      <c r="H568" s="39">
        <v>0</v>
      </c>
      <c r="I568" s="17">
        <f t="shared" si="119"/>
        <v>0</v>
      </c>
      <c r="J568" s="17">
        <v>0</v>
      </c>
    </row>
    <row r="569" spans="1:10" x14ac:dyDescent="0.2">
      <c r="B569" s="10">
        <v>12192</v>
      </c>
      <c r="C569" s="23" t="s">
        <v>497</v>
      </c>
      <c r="E569" s="35">
        <v>24686804</v>
      </c>
      <c r="F569" s="17">
        <f t="shared" si="120"/>
        <v>8501639</v>
      </c>
      <c r="G569" s="39">
        <v>33188443</v>
      </c>
      <c r="H569" s="39">
        <v>32447839</v>
      </c>
      <c r="I569" s="17">
        <f t="shared" si="119"/>
        <v>740604</v>
      </c>
      <c r="J569" s="17">
        <v>0</v>
      </c>
    </row>
    <row r="570" spans="1:10" x14ac:dyDescent="0.2">
      <c r="B570" s="10">
        <v>12495</v>
      </c>
      <c r="C570" s="23" t="s">
        <v>22</v>
      </c>
      <c r="E570" s="35">
        <v>659734</v>
      </c>
      <c r="F570" s="17">
        <f t="shared" si="120"/>
        <v>0</v>
      </c>
      <c r="G570" s="39">
        <v>659734</v>
      </c>
      <c r="H570" s="39">
        <v>519296</v>
      </c>
      <c r="I570" s="17">
        <f t="shared" si="119"/>
        <v>140438</v>
      </c>
      <c r="J570" s="17">
        <v>0</v>
      </c>
    </row>
    <row r="571" spans="1:10" x14ac:dyDescent="0.2">
      <c r="B571" s="10">
        <v>12496</v>
      </c>
      <c r="C571" s="23" t="s">
        <v>23</v>
      </c>
      <c r="E571" s="35">
        <v>142500</v>
      </c>
      <c r="F571" s="17">
        <f t="shared" si="120"/>
        <v>0</v>
      </c>
      <c r="G571" s="39">
        <v>142500</v>
      </c>
      <c r="H571" s="39">
        <v>0</v>
      </c>
      <c r="I571" s="17">
        <f t="shared" si="119"/>
        <v>142500</v>
      </c>
      <c r="J571" s="17">
        <v>0</v>
      </c>
    </row>
    <row r="572" spans="1:10" hidden="1" x14ac:dyDescent="0.2">
      <c r="B572" s="10">
        <v>12520</v>
      </c>
      <c r="C572" s="23" t="s">
        <v>5</v>
      </c>
      <c r="E572" s="17">
        <v>0</v>
      </c>
      <c r="F572" s="17">
        <f t="shared" si="120"/>
        <v>0</v>
      </c>
      <c r="G572" s="17">
        <v>0</v>
      </c>
      <c r="H572" s="17">
        <v>0</v>
      </c>
      <c r="I572" s="17">
        <f t="shared" si="119"/>
        <v>0</v>
      </c>
      <c r="J572" s="17">
        <v>0</v>
      </c>
    </row>
    <row r="573" spans="1:10" x14ac:dyDescent="0.2">
      <c r="B573" s="10">
        <v>12569</v>
      </c>
      <c r="C573" s="23" t="s">
        <v>6</v>
      </c>
      <c r="E573" s="35">
        <v>451250</v>
      </c>
      <c r="F573" s="17">
        <f t="shared" si="120"/>
        <v>0</v>
      </c>
      <c r="G573" s="39">
        <v>451250</v>
      </c>
      <c r="H573" s="39">
        <v>415151</v>
      </c>
      <c r="I573" s="17">
        <f t="shared" si="119"/>
        <v>36099</v>
      </c>
      <c r="J573" s="17">
        <v>0</v>
      </c>
    </row>
    <row r="574" spans="1:10" x14ac:dyDescent="0.2">
      <c r="B574" s="10">
        <v>16101</v>
      </c>
      <c r="C574" s="23" t="s">
        <v>252</v>
      </c>
      <c r="E574" s="35">
        <v>5744162</v>
      </c>
      <c r="F574" s="17">
        <f t="shared" si="120"/>
        <v>0</v>
      </c>
      <c r="G574" s="39">
        <v>5744162</v>
      </c>
      <c r="H574" s="39">
        <v>5571838</v>
      </c>
      <c r="I574" s="17">
        <f t="shared" si="119"/>
        <v>172324</v>
      </c>
      <c r="J574" s="17">
        <v>0</v>
      </c>
    </row>
    <row r="575" spans="1:10" x14ac:dyDescent="0.2">
      <c r="B575" s="10">
        <v>16147</v>
      </c>
      <c r="C575" s="23" t="s">
        <v>498</v>
      </c>
      <c r="E575" s="35">
        <v>122130084</v>
      </c>
      <c r="F575" s="17">
        <f t="shared" si="120"/>
        <v>2250000</v>
      </c>
      <c r="G575" s="39">
        <v>124380084</v>
      </c>
      <c r="H575" s="39">
        <v>124376409</v>
      </c>
      <c r="I575" s="17">
        <f t="shared" si="119"/>
        <v>3675</v>
      </c>
      <c r="J575" s="17">
        <v>0</v>
      </c>
    </row>
    <row r="576" spans="1:10" x14ac:dyDescent="0.2">
      <c r="B576" s="10">
        <v>16158</v>
      </c>
      <c r="C576" s="23" t="s">
        <v>499</v>
      </c>
      <c r="E576" s="17">
        <v>3053116</v>
      </c>
      <c r="F576" s="17">
        <f t="shared" si="120"/>
        <v>-331639</v>
      </c>
      <c r="G576" s="39">
        <v>2721477</v>
      </c>
      <c r="H576" s="39">
        <v>2378698</v>
      </c>
      <c r="I576" s="17">
        <f t="shared" si="119"/>
        <v>342779</v>
      </c>
      <c r="J576" s="17">
        <v>0</v>
      </c>
    </row>
    <row r="577" spans="1:10" hidden="1" x14ac:dyDescent="0.2">
      <c r="B577" s="10">
        <v>16202</v>
      </c>
      <c r="C577" s="23" t="s">
        <v>328</v>
      </c>
      <c r="E577" s="17">
        <v>0</v>
      </c>
      <c r="F577" s="17">
        <f t="shared" si="120"/>
        <v>0</v>
      </c>
      <c r="G577" s="17">
        <v>0</v>
      </c>
      <c r="H577" s="17">
        <v>0</v>
      </c>
      <c r="I577" s="17">
        <f t="shared" si="119"/>
        <v>0</v>
      </c>
      <c r="J577" s="17">
        <v>0</v>
      </c>
    </row>
    <row r="578" spans="1:10" x14ac:dyDescent="0.2">
      <c r="B578" s="10">
        <v>16265</v>
      </c>
      <c r="C578" s="23" t="s">
        <v>485</v>
      </c>
      <c r="E578" s="17">
        <v>1165721</v>
      </c>
      <c r="F578" s="17">
        <f t="shared" si="120"/>
        <v>0</v>
      </c>
      <c r="G578" s="39">
        <v>1165721</v>
      </c>
      <c r="H578" s="39">
        <v>1130750</v>
      </c>
      <c r="I578" s="17">
        <f t="shared" si="119"/>
        <v>34971</v>
      </c>
      <c r="J578" s="17">
        <v>0</v>
      </c>
    </row>
    <row r="579" spans="1:10" x14ac:dyDescent="0.2">
      <c r="B579" s="10">
        <v>16274</v>
      </c>
      <c r="C579" s="23" t="s">
        <v>494</v>
      </c>
      <c r="E579" s="17">
        <v>111821921</v>
      </c>
      <c r="F579" s="17">
        <f t="shared" ref="F579" si="121">G579-E579</f>
        <v>-2009277</v>
      </c>
      <c r="G579" s="39">
        <v>109812644</v>
      </c>
      <c r="H579" s="39">
        <v>107985987</v>
      </c>
      <c r="I579" s="17">
        <f t="shared" ref="I579" si="122">G579-H579-J579</f>
        <v>1826657</v>
      </c>
      <c r="J579" s="17">
        <v>0</v>
      </c>
    </row>
    <row r="580" spans="1:10" x14ac:dyDescent="0.2">
      <c r="B580" s="10">
        <v>17097</v>
      </c>
      <c r="C580" s="23" t="s">
        <v>7</v>
      </c>
      <c r="E580" s="35">
        <v>4172930</v>
      </c>
      <c r="F580" s="17">
        <f>G580-E580</f>
        <v>-250000</v>
      </c>
      <c r="G580" s="39">
        <v>3922930</v>
      </c>
      <c r="H580" s="39">
        <v>3771753</v>
      </c>
      <c r="I580" s="17">
        <f t="shared" si="119"/>
        <v>151177</v>
      </c>
      <c r="J580" s="17">
        <v>0</v>
      </c>
    </row>
    <row r="581" spans="1:10" x14ac:dyDescent="0.2">
      <c r="B581" s="10">
        <v>17101</v>
      </c>
      <c r="C581" s="23" t="s">
        <v>239</v>
      </c>
      <c r="E581" s="35">
        <v>928723</v>
      </c>
      <c r="F581" s="17">
        <f>G581-E581</f>
        <v>-928723</v>
      </c>
      <c r="G581" s="17">
        <v>0</v>
      </c>
      <c r="H581" s="17">
        <v>0</v>
      </c>
      <c r="I581" s="17">
        <f t="shared" si="119"/>
        <v>0</v>
      </c>
      <c r="J581" s="17">
        <v>0</v>
      </c>
    </row>
    <row r="582" spans="1:10" x14ac:dyDescent="0.2">
      <c r="A582" s="31" t="s">
        <v>442</v>
      </c>
      <c r="C582" s="4" t="s">
        <v>93</v>
      </c>
      <c r="E582" s="7">
        <f t="shared" ref="E582:J582" si="123">SUM(E564:E581)</f>
        <v>294888354</v>
      </c>
      <c r="F582" s="7">
        <f t="shared" si="123"/>
        <v>7012000</v>
      </c>
      <c r="G582" s="7">
        <f t="shared" si="123"/>
        <v>301900354</v>
      </c>
      <c r="H582" s="7">
        <f t="shared" si="123"/>
        <v>297571252</v>
      </c>
      <c r="I582" s="7">
        <f t="shared" si="123"/>
        <v>4329102</v>
      </c>
      <c r="J582" s="7">
        <f t="shared" si="123"/>
        <v>0</v>
      </c>
    </row>
    <row r="583" spans="1:10" ht="12.75" customHeight="1" x14ac:dyDescent="0.2">
      <c r="G583" s="1"/>
      <c r="H583" s="1"/>
    </row>
    <row r="584" spans="1:10" ht="15.75" customHeight="1" x14ac:dyDescent="0.25">
      <c r="B584" s="5" t="s">
        <v>268</v>
      </c>
      <c r="D584" s="5"/>
      <c r="G584" s="1"/>
      <c r="H584" s="1"/>
    </row>
    <row r="585" spans="1:10" x14ac:dyDescent="0.2">
      <c r="B585" s="10">
        <v>10010</v>
      </c>
      <c r="C585" t="s">
        <v>116</v>
      </c>
      <c r="E585" s="35">
        <v>5070637</v>
      </c>
      <c r="F585" s="17">
        <f t="shared" ref="F585:F595" si="124">G585-E585</f>
        <v>-12131</v>
      </c>
      <c r="G585" s="39">
        <v>5058506</v>
      </c>
      <c r="H585" s="39">
        <v>4957792</v>
      </c>
      <c r="I585" s="17">
        <f t="shared" ref="I585:I595" si="125">G585-H585-J585</f>
        <v>100714</v>
      </c>
      <c r="J585" s="17">
        <v>0</v>
      </c>
    </row>
    <row r="586" spans="1:10" x14ac:dyDescent="0.2">
      <c r="B586" s="10">
        <v>10020</v>
      </c>
      <c r="C586" t="s">
        <v>117</v>
      </c>
      <c r="E586" s="35">
        <v>439868</v>
      </c>
      <c r="F586" s="17">
        <f t="shared" si="124"/>
        <v>12131</v>
      </c>
      <c r="G586" s="39">
        <v>451999</v>
      </c>
      <c r="H586" s="39">
        <v>416757</v>
      </c>
      <c r="I586" s="17">
        <f t="shared" si="125"/>
        <v>35242</v>
      </c>
      <c r="J586" s="17">
        <v>0</v>
      </c>
    </row>
    <row r="587" spans="1:10" hidden="1" x14ac:dyDescent="0.2">
      <c r="B587" s="10">
        <v>10050</v>
      </c>
      <c r="C587" t="s">
        <v>118</v>
      </c>
      <c r="E587" s="17">
        <v>0</v>
      </c>
      <c r="F587" s="17">
        <f t="shared" si="124"/>
        <v>0</v>
      </c>
      <c r="G587" s="17">
        <v>0</v>
      </c>
      <c r="H587" s="17">
        <v>0</v>
      </c>
      <c r="I587" s="17">
        <f t="shared" si="125"/>
        <v>0</v>
      </c>
      <c r="J587" s="17">
        <v>0</v>
      </c>
    </row>
    <row r="588" spans="1:10" x14ac:dyDescent="0.2">
      <c r="B588" s="10">
        <v>12061</v>
      </c>
      <c r="C588" t="s">
        <v>269</v>
      </c>
      <c r="E588" s="35">
        <v>1767871</v>
      </c>
      <c r="F588" s="17">
        <f t="shared" si="124"/>
        <v>0</v>
      </c>
      <c r="G588" s="39">
        <v>1767871</v>
      </c>
      <c r="H588" s="39">
        <v>1661800</v>
      </c>
      <c r="I588" s="17">
        <f t="shared" si="125"/>
        <v>106071</v>
      </c>
      <c r="J588" s="17">
        <v>0</v>
      </c>
    </row>
    <row r="589" spans="1:10" x14ac:dyDescent="0.2">
      <c r="B589" s="10">
        <v>12104</v>
      </c>
      <c r="C589" t="s">
        <v>270</v>
      </c>
      <c r="E589" s="35">
        <v>284774</v>
      </c>
      <c r="F589" s="17">
        <f t="shared" si="124"/>
        <v>0</v>
      </c>
      <c r="G589" s="39">
        <v>284774</v>
      </c>
      <c r="H589" s="39">
        <v>243105</v>
      </c>
      <c r="I589" s="17">
        <f t="shared" si="125"/>
        <v>41669</v>
      </c>
      <c r="J589" s="17">
        <v>0</v>
      </c>
    </row>
    <row r="590" spans="1:10" x14ac:dyDescent="0.2">
      <c r="B590" s="10">
        <v>12172</v>
      </c>
      <c r="C590" t="s">
        <v>271</v>
      </c>
      <c r="E590" s="35">
        <v>747263</v>
      </c>
      <c r="F590" s="17">
        <f t="shared" si="124"/>
        <v>0</v>
      </c>
      <c r="G590" s="39">
        <v>747263</v>
      </c>
      <c r="H590" s="39">
        <v>597189</v>
      </c>
      <c r="I590" s="17">
        <f t="shared" si="125"/>
        <v>150074</v>
      </c>
      <c r="J590" s="17">
        <v>0</v>
      </c>
    </row>
    <row r="591" spans="1:10" x14ac:dyDescent="0.2">
      <c r="B591" s="10">
        <v>12420</v>
      </c>
      <c r="C591" t="s">
        <v>329</v>
      </c>
      <c r="E591" s="35">
        <v>90000</v>
      </c>
      <c r="F591" s="17">
        <f t="shared" si="124"/>
        <v>0</v>
      </c>
      <c r="G591" s="39">
        <v>90000</v>
      </c>
      <c r="H591" s="39">
        <v>0</v>
      </c>
      <c r="I591" s="17">
        <f t="shared" si="125"/>
        <v>90000</v>
      </c>
      <c r="J591" s="17">
        <v>0</v>
      </c>
    </row>
    <row r="592" spans="1:10" x14ac:dyDescent="0.2">
      <c r="B592" s="10">
        <v>16022</v>
      </c>
      <c r="C592" t="s">
        <v>272</v>
      </c>
      <c r="E592" s="35">
        <v>190000</v>
      </c>
      <c r="F592" s="17">
        <f t="shared" si="124"/>
        <v>0</v>
      </c>
      <c r="G592" s="39">
        <v>190000</v>
      </c>
      <c r="H592" s="39">
        <v>138225</v>
      </c>
      <c r="I592" s="17">
        <f t="shared" si="125"/>
        <v>15231</v>
      </c>
      <c r="J592" s="17">
        <v>36544</v>
      </c>
    </row>
    <row r="593" spans="1:10" hidden="1" x14ac:dyDescent="0.2">
      <c r="B593" s="10">
        <v>17003</v>
      </c>
      <c r="C593" t="s">
        <v>273</v>
      </c>
      <c r="E593" s="17">
        <v>0</v>
      </c>
      <c r="F593" s="17">
        <f t="shared" si="124"/>
        <v>0</v>
      </c>
      <c r="G593" s="17">
        <v>0</v>
      </c>
      <c r="H593" s="17">
        <v>0</v>
      </c>
      <c r="I593" s="17">
        <f t="shared" si="125"/>
        <v>0</v>
      </c>
      <c r="J593" s="17">
        <v>0</v>
      </c>
    </row>
    <row r="594" spans="1:10" x14ac:dyDescent="0.2">
      <c r="B594" s="10">
        <v>17010</v>
      </c>
      <c r="C594" t="s">
        <v>274</v>
      </c>
      <c r="E594" s="17">
        <v>806000</v>
      </c>
      <c r="F594" s="17">
        <f t="shared" si="124"/>
        <v>0</v>
      </c>
      <c r="G594" s="39">
        <v>806000</v>
      </c>
      <c r="H594" s="39">
        <v>781820</v>
      </c>
      <c r="I594" s="17">
        <f t="shared" si="125"/>
        <v>24180</v>
      </c>
      <c r="J594" s="17">
        <v>0</v>
      </c>
    </row>
    <row r="595" spans="1:10" hidden="1" x14ac:dyDescent="0.2">
      <c r="B595" s="10">
        <v>17069</v>
      </c>
      <c r="C595" t="s">
        <v>380</v>
      </c>
      <c r="E595" s="17">
        <v>0</v>
      </c>
      <c r="F595" s="17">
        <f t="shared" si="124"/>
        <v>0</v>
      </c>
      <c r="G595" s="17">
        <v>0</v>
      </c>
      <c r="H595" s="17">
        <v>0</v>
      </c>
      <c r="I595" s="17">
        <f t="shared" si="125"/>
        <v>0</v>
      </c>
      <c r="J595" s="17">
        <v>0</v>
      </c>
    </row>
    <row r="596" spans="1:10" x14ac:dyDescent="0.2">
      <c r="A596" s="31" t="s">
        <v>442</v>
      </c>
      <c r="C596" s="4" t="s">
        <v>93</v>
      </c>
      <c r="E596" s="19">
        <f t="shared" ref="E596:J596" si="126">SUM(E585:E595)</f>
        <v>9396413</v>
      </c>
      <c r="F596" s="19">
        <f t="shared" si="126"/>
        <v>0</v>
      </c>
      <c r="G596" s="19">
        <f t="shared" si="126"/>
        <v>9396413</v>
      </c>
      <c r="H596" s="19">
        <f t="shared" si="126"/>
        <v>8796688</v>
      </c>
      <c r="I596" s="19">
        <f t="shared" si="126"/>
        <v>563181</v>
      </c>
      <c r="J596" s="19">
        <f t="shared" si="126"/>
        <v>36544</v>
      </c>
    </row>
    <row r="597" spans="1:10" ht="12.75" customHeight="1" x14ac:dyDescent="0.2">
      <c r="G597" s="1"/>
      <c r="H597" s="1"/>
    </row>
    <row r="598" spans="1:10" ht="15.75" customHeight="1" x14ac:dyDescent="0.25">
      <c r="B598" s="5" t="s">
        <v>444</v>
      </c>
      <c r="D598" s="5"/>
      <c r="G598" s="1"/>
      <c r="H598" s="1"/>
    </row>
    <row r="599" spans="1:10" x14ac:dyDescent="0.2">
      <c r="B599" s="10">
        <v>10010</v>
      </c>
      <c r="C599" t="s">
        <v>116</v>
      </c>
      <c r="E599" s="35">
        <v>1634530</v>
      </c>
      <c r="F599" s="17">
        <f t="shared" ref="F599:F605" si="127">G599-E599</f>
        <v>455000</v>
      </c>
      <c r="G599" s="39">
        <v>2089530</v>
      </c>
      <c r="H599" s="39">
        <v>1723498</v>
      </c>
      <c r="I599" s="17">
        <f t="shared" ref="I599:I606" si="128">G599-H599-J599</f>
        <v>366032</v>
      </c>
      <c r="J599" s="17">
        <v>0</v>
      </c>
    </row>
    <row r="600" spans="1:10" x14ac:dyDescent="0.2">
      <c r="B600" s="10">
        <v>10020</v>
      </c>
      <c r="C600" t="s">
        <v>117</v>
      </c>
      <c r="E600" s="35">
        <v>77738</v>
      </c>
      <c r="F600" s="17">
        <f t="shared" si="127"/>
        <v>0</v>
      </c>
      <c r="G600" s="39">
        <v>77738</v>
      </c>
      <c r="H600" s="39">
        <v>61267</v>
      </c>
      <c r="I600" s="17">
        <f t="shared" si="128"/>
        <v>16471</v>
      </c>
      <c r="J600" s="17">
        <v>0</v>
      </c>
    </row>
    <row r="601" spans="1:10" hidden="1" x14ac:dyDescent="0.2">
      <c r="B601" s="10">
        <v>10050</v>
      </c>
      <c r="C601" t="s">
        <v>118</v>
      </c>
      <c r="E601" s="17">
        <v>0</v>
      </c>
      <c r="F601" s="17">
        <f t="shared" si="127"/>
        <v>0</v>
      </c>
      <c r="G601" s="17">
        <v>0</v>
      </c>
      <c r="H601" s="17">
        <v>0</v>
      </c>
      <c r="I601" s="17">
        <f t="shared" si="128"/>
        <v>0</v>
      </c>
      <c r="J601" s="17">
        <v>0</v>
      </c>
    </row>
    <row r="602" spans="1:10" x14ac:dyDescent="0.2">
      <c r="B602" s="10">
        <v>12188</v>
      </c>
      <c r="C602" t="s">
        <v>275</v>
      </c>
      <c r="E602" s="35">
        <v>1845041</v>
      </c>
      <c r="F602" s="17">
        <f t="shared" si="127"/>
        <v>0</v>
      </c>
      <c r="G602" s="39">
        <v>1845041</v>
      </c>
      <c r="H602" s="39">
        <v>1740499</v>
      </c>
      <c r="I602" s="17">
        <f t="shared" si="128"/>
        <v>104542</v>
      </c>
      <c r="J602" s="17">
        <v>0</v>
      </c>
    </row>
    <row r="603" spans="1:10" x14ac:dyDescent="0.2">
      <c r="B603" s="10">
        <v>12194</v>
      </c>
      <c r="C603" t="s">
        <v>276</v>
      </c>
      <c r="E603" s="35">
        <v>47883</v>
      </c>
      <c r="F603" s="17">
        <f t="shared" si="127"/>
        <v>0</v>
      </c>
      <c r="G603" s="39">
        <v>47883</v>
      </c>
      <c r="H603" s="39">
        <v>46447</v>
      </c>
      <c r="I603" s="17">
        <f t="shared" si="128"/>
        <v>1436</v>
      </c>
      <c r="J603" s="17">
        <v>0</v>
      </c>
    </row>
    <row r="604" spans="1:10" x14ac:dyDescent="0.2">
      <c r="B604" s="10">
        <v>12200</v>
      </c>
      <c r="C604" s="23" t="s">
        <v>277</v>
      </c>
      <c r="E604" s="35">
        <v>268964</v>
      </c>
      <c r="F604" s="17">
        <f>G604-E604</f>
        <v>0</v>
      </c>
      <c r="G604" s="39">
        <v>268964</v>
      </c>
      <c r="H604" s="39">
        <v>197407</v>
      </c>
      <c r="I604" s="17">
        <f t="shared" si="128"/>
        <v>71557</v>
      </c>
      <c r="J604" s="17">
        <v>0</v>
      </c>
    </row>
    <row r="605" spans="1:10" x14ac:dyDescent="0.2">
      <c r="B605" s="10">
        <v>12214</v>
      </c>
      <c r="C605" t="s">
        <v>278</v>
      </c>
      <c r="E605" s="35">
        <v>366705</v>
      </c>
      <c r="F605" s="17">
        <f t="shared" si="127"/>
        <v>0</v>
      </c>
      <c r="G605" s="39">
        <v>366705</v>
      </c>
      <c r="H605" s="39">
        <v>327991</v>
      </c>
      <c r="I605" s="17">
        <f t="shared" si="128"/>
        <v>38714</v>
      </c>
      <c r="J605" s="17">
        <v>0</v>
      </c>
    </row>
    <row r="606" spans="1:10" x14ac:dyDescent="0.2">
      <c r="B606" s="10">
        <v>16261</v>
      </c>
      <c r="C606" s="23" t="s">
        <v>408</v>
      </c>
      <c r="E606" s="17">
        <v>38919384</v>
      </c>
      <c r="F606" s="17">
        <f>G606-E606</f>
        <v>0</v>
      </c>
      <c r="G606" s="39">
        <v>38919384</v>
      </c>
      <c r="H606" s="39">
        <v>34983052</v>
      </c>
      <c r="I606" s="17">
        <f t="shared" si="128"/>
        <v>3936332</v>
      </c>
      <c r="J606" s="17">
        <v>0</v>
      </c>
    </row>
    <row r="607" spans="1:10" x14ac:dyDescent="0.2">
      <c r="A607" s="31" t="s">
        <v>442</v>
      </c>
      <c r="C607" s="4" t="s">
        <v>93</v>
      </c>
      <c r="E607" s="19">
        <f t="shared" ref="E607:J607" si="129">SUM(E599:E606)</f>
        <v>43160245</v>
      </c>
      <c r="F607" s="19">
        <f t="shared" si="129"/>
        <v>455000</v>
      </c>
      <c r="G607" s="19">
        <f t="shared" si="129"/>
        <v>43615245</v>
      </c>
      <c r="H607" s="19">
        <f t="shared" si="129"/>
        <v>39080161</v>
      </c>
      <c r="I607" s="19">
        <f t="shared" si="129"/>
        <v>4535084</v>
      </c>
      <c r="J607" s="19">
        <f t="shared" si="129"/>
        <v>0</v>
      </c>
    </row>
    <row r="608" spans="1:10" ht="12.75" customHeight="1" x14ac:dyDescent="0.2">
      <c r="G608" s="1"/>
      <c r="H608" s="1"/>
    </row>
    <row r="609" spans="1:10" ht="15.75" customHeight="1" x14ac:dyDescent="0.25">
      <c r="B609" s="5" t="s">
        <v>280</v>
      </c>
      <c r="D609" s="5"/>
      <c r="G609" s="1"/>
      <c r="H609" s="1"/>
    </row>
    <row r="610" spans="1:10" x14ac:dyDescent="0.2">
      <c r="B610" s="10">
        <v>12139</v>
      </c>
      <c r="C610" t="s">
        <v>279</v>
      </c>
      <c r="E610" s="35">
        <v>207699685</v>
      </c>
      <c r="F610" s="17">
        <f t="shared" ref="F610:F613" si="130">G610-E610</f>
        <v>0</v>
      </c>
      <c r="G610" s="39">
        <v>207699685</v>
      </c>
      <c r="H610" s="39">
        <v>199391699</v>
      </c>
      <c r="I610" s="17">
        <f t="shared" ref="I610:I613" si="131">G610-H610-J610</f>
        <v>8307986</v>
      </c>
      <c r="J610" s="17">
        <v>0</v>
      </c>
    </row>
    <row r="611" spans="1:10" x14ac:dyDescent="0.2">
      <c r="B611" s="10">
        <v>12235</v>
      </c>
      <c r="C611" s="23" t="s">
        <v>163</v>
      </c>
      <c r="E611" s="35">
        <v>3045682</v>
      </c>
      <c r="F611" s="17">
        <f t="shared" si="130"/>
        <v>0</v>
      </c>
      <c r="G611" s="39">
        <v>3045682</v>
      </c>
      <c r="H611" s="39">
        <v>1842018</v>
      </c>
      <c r="I611" s="17">
        <f t="shared" si="131"/>
        <v>1203664</v>
      </c>
      <c r="J611" s="17">
        <v>0</v>
      </c>
    </row>
    <row r="612" spans="1:10" x14ac:dyDescent="0.2">
      <c r="B612" s="10">
        <v>12588</v>
      </c>
      <c r="C612" s="23" t="s">
        <v>486</v>
      </c>
      <c r="E612" s="35">
        <v>19072546</v>
      </c>
      <c r="F612" s="17">
        <f t="shared" si="130"/>
        <v>0</v>
      </c>
      <c r="G612" s="39">
        <v>19072546</v>
      </c>
      <c r="H612" s="39">
        <v>18309995</v>
      </c>
      <c r="I612" s="17">
        <f t="shared" si="131"/>
        <v>762551</v>
      </c>
      <c r="J612" s="17">
        <v>0</v>
      </c>
    </row>
    <row r="613" spans="1:10" x14ac:dyDescent="0.2">
      <c r="B613" s="10">
        <v>16198</v>
      </c>
      <c r="C613" s="23" t="s">
        <v>378</v>
      </c>
      <c r="E613" s="35">
        <v>100000</v>
      </c>
      <c r="F613" s="17">
        <f t="shared" si="130"/>
        <v>0</v>
      </c>
      <c r="G613" s="39">
        <v>100000</v>
      </c>
      <c r="H613" s="39">
        <v>97000</v>
      </c>
      <c r="I613" s="17">
        <f t="shared" si="131"/>
        <v>3000</v>
      </c>
      <c r="J613" s="17">
        <v>0</v>
      </c>
    </row>
    <row r="614" spans="1:10" x14ac:dyDescent="0.2">
      <c r="A614" s="31" t="s">
        <v>442</v>
      </c>
      <c r="C614" s="4" t="s">
        <v>93</v>
      </c>
      <c r="E614" s="19">
        <f t="shared" ref="E614:J614" si="132">SUM(E610:E613)</f>
        <v>229917913</v>
      </c>
      <c r="F614" s="19">
        <f t="shared" si="132"/>
        <v>0</v>
      </c>
      <c r="G614" s="19">
        <f t="shared" si="132"/>
        <v>229917913</v>
      </c>
      <c r="H614" s="19">
        <f t="shared" si="132"/>
        <v>219640712</v>
      </c>
      <c r="I614" s="19">
        <f t="shared" si="132"/>
        <v>10277201</v>
      </c>
      <c r="J614" s="19">
        <f t="shared" si="132"/>
        <v>0</v>
      </c>
    </row>
    <row r="615" spans="1:10" ht="12.75" customHeight="1" x14ac:dyDescent="0.2">
      <c r="C615" s="4"/>
      <c r="E615" s="7"/>
      <c r="F615" s="7"/>
      <c r="G615" s="7"/>
      <c r="H615" s="7"/>
      <c r="I615" s="7"/>
      <c r="J615" s="7"/>
    </row>
    <row r="616" spans="1:10" ht="15.75" customHeight="1" x14ac:dyDescent="0.25">
      <c r="B616" s="5" t="s">
        <v>281</v>
      </c>
      <c r="D616" s="5"/>
      <c r="G616" s="1"/>
      <c r="H616" s="1"/>
    </row>
    <row r="617" spans="1:10" x14ac:dyDescent="0.2">
      <c r="B617" s="10">
        <v>12139</v>
      </c>
      <c r="C617" t="s">
        <v>279</v>
      </c>
      <c r="E617" s="35">
        <v>115911785</v>
      </c>
      <c r="F617" s="17">
        <f>G617-E617</f>
        <v>-820065</v>
      </c>
      <c r="G617" s="39">
        <v>115091720</v>
      </c>
      <c r="H617" s="39">
        <v>111275315</v>
      </c>
      <c r="I617" s="17">
        <f t="shared" ref="I617:I620" si="133">G617-H617-J617</f>
        <v>3816405</v>
      </c>
      <c r="J617" s="17">
        <v>0</v>
      </c>
    </row>
    <row r="618" spans="1:10" x14ac:dyDescent="0.2">
      <c r="B618" s="10">
        <v>12159</v>
      </c>
      <c r="C618" s="23" t="s">
        <v>437</v>
      </c>
      <c r="E618" s="35">
        <v>406723</v>
      </c>
      <c r="F618" s="17">
        <f>G618-E618</f>
        <v>0</v>
      </c>
      <c r="G618" s="39">
        <v>406723</v>
      </c>
      <c r="H618" s="39">
        <v>374186</v>
      </c>
      <c r="I618" s="17">
        <f t="shared" si="133"/>
        <v>32537</v>
      </c>
      <c r="J618" s="17">
        <v>0</v>
      </c>
    </row>
    <row r="619" spans="1:10" x14ac:dyDescent="0.2">
      <c r="B619" s="10">
        <v>12235</v>
      </c>
      <c r="C619" s="23" t="s">
        <v>163</v>
      </c>
      <c r="E619" s="35">
        <v>6910804</v>
      </c>
      <c r="F619" s="17">
        <f t="shared" ref="F619:F620" si="134">G619-E619</f>
        <v>820065</v>
      </c>
      <c r="G619" s="39">
        <v>7730869</v>
      </c>
      <c r="H619" s="39">
        <v>7357671</v>
      </c>
      <c r="I619" s="17">
        <f t="shared" si="133"/>
        <v>373198</v>
      </c>
      <c r="J619" s="17">
        <v>0</v>
      </c>
    </row>
    <row r="620" spans="1:10" x14ac:dyDescent="0.2">
      <c r="B620" s="10">
        <v>12589</v>
      </c>
      <c r="C620" s="23" t="s">
        <v>487</v>
      </c>
      <c r="E620" s="35">
        <v>11310000</v>
      </c>
      <c r="F620" s="17">
        <f t="shared" si="134"/>
        <v>0</v>
      </c>
      <c r="G620" s="39">
        <v>11310000</v>
      </c>
      <c r="H620" s="39">
        <v>10857600</v>
      </c>
      <c r="I620" s="17">
        <f t="shared" si="133"/>
        <v>452400</v>
      </c>
      <c r="J620" s="17">
        <v>0</v>
      </c>
    </row>
    <row r="621" spans="1:10" x14ac:dyDescent="0.2">
      <c r="A621" s="31" t="s">
        <v>442</v>
      </c>
      <c r="C621" s="4" t="s">
        <v>93</v>
      </c>
      <c r="E621" s="19">
        <f>SUM(E617:E620)</f>
        <v>134539312</v>
      </c>
      <c r="F621" s="19">
        <f t="shared" ref="F621:J621" si="135">SUM(F617:F620)</f>
        <v>0</v>
      </c>
      <c r="G621" s="19">
        <f t="shared" si="135"/>
        <v>134539312</v>
      </c>
      <c r="H621" s="19">
        <f t="shared" si="135"/>
        <v>129864772</v>
      </c>
      <c r="I621" s="19">
        <f t="shared" si="135"/>
        <v>4674540</v>
      </c>
      <c r="J621" s="19">
        <f t="shared" si="135"/>
        <v>0</v>
      </c>
    </row>
    <row r="622" spans="1:10" ht="12.75" customHeight="1" x14ac:dyDescent="0.2">
      <c r="G622" s="1"/>
      <c r="H622" s="1"/>
    </row>
    <row r="623" spans="1:10" ht="15.75" customHeight="1" x14ac:dyDescent="0.25">
      <c r="B623" s="5" t="s">
        <v>282</v>
      </c>
      <c r="D623" s="5"/>
      <c r="G623" s="1"/>
      <c r="H623" s="1"/>
    </row>
    <row r="624" spans="1:10" x14ac:dyDescent="0.2">
      <c r="B624" s="10">
        <v>10010</v>
      </c>
      <c r="C624" t="s">
        <v>116</v>
      </c>
      <c r="E624" s="35">
        <v>1691365</v>
      </c>
      <c r="F624" s="17">
        <f t="shared" ref="F624:F629" si="136">G624-E624</f>
        <v>0</v>
      </c>
      <c r="G624" s="39">
        <v>1691365</v>
      </c>
      <c r="H624" s="39">
        <v>1653278</v>
      </c>
      <c r="I624" s="17">
        <f t="shared" ref="I624:I629" si="137">G624-H624-J624</f>
        <v>38087</v>
      </c>
      <c r="J624" s="17">
        <v>0</v>
      </c>
    </row>
    <row r="625" spans="1:10" x14ac:dyDescent="0.2">
      <c r="B625" s="10">
        <v>10020</v>
      </c>
      <c r="C625" t="s">
        <v>117</v>
      </c>
      <c r="E625" s="35">
        <v>490868</v>
      </c>
      <c r="F625" s="17">
        <f t="shared" si="136"/>
        <v>0</v>
      </c>
      <c r="G625" s="39">
        <v>490868</v>
      </c>
      <c r="H625" s="39">
        <v>405352</v>
      </c>
      <c r="I625" s="17">
        <f t="shared" si="137"/>
        <v>85516</v>
      </c>
      <c r="J625" s="17">
        <v>0</v>
      </c>
    </row>
    <row r="626" spans="1:10" hidden="1" x14ac:dyDescent="0.2">
      <c r="B626" s="10">
        <v>10050</v>
      </c>
      <c r="C626" t="s">
        <v>118</v>
      </c>
      <c r="E626" s="17">
        <v>0</v>
      </c>
      <c r="F626" s="17">
        <f t="shared" si="136"/>
        <v>0</v>
      </c>
      <c r="G626" s="17">
        <v>0</v>
      </c>
      <c r="H626" s="17">
        <v>0</v>
      </c>
      <c r="I626" s="17">
        <f t="shared" si="137"/>
        <v>0</v>
      </c>
      <c r="J626" s="17">
        <v>0</v>
      </c>
    </row>
    <row r="627" spans="1:10" x14ac:dyDescent="0.2">
      <c r="B627" s="10">
        <v>16006</v>
      </c>
      <c r="C627" t="s">
        <v>283</v>
      </c>
      <c r="E627" s="35">
        <v>1012162000</v>
      </c>
      <c r="F627" s="17">
        <f t="shared" si="136"/>
        <v>0</v>
      </c>
      <c r="G627" s="39">
        <v>1012162000</v>
      </c>
      <c r="H627" s="39">
        <v>1012162000</v>
      </c>
      <c r="I627" s="17">
        <f t="shared" si="137"/>
        <v>0</v>
      </c>
      <c r="J627" s="17">
        <v>0</v>
      </c>
    </row>
    <row r="628" spans="1:10" x14ac:dyDescent="0.2">
      <c r="B628" s="10">
        <v>16023</v>
      </c>
      <c r="C628" t="s">
        <v>8</v>
      </c>
      <c r="E628" s="35">
        <v>14566860</v>
      </c>
      <c r="F628" s="17">
        <f t="shared" si="136"/>
        <v>0</v>
      </c>
      <c r="G628" s="39">
        <v>14566860</v>
      </c>
      <c r="H628" s="39">
        <v>14566860</v>
      </c>
      <c r="I628" s="17">
        <f t="shared" si="137"/>
        <v>0</v>
      </c>
      <c r="J628" s="17">
        <v>0</v>
      </c>
    </row>
    <row r="629" spans="1:10" x14ac:dyDescent="0.2">
      <c r="B629" s="10">
        <v>16032</v>
      </c>
      <c r="C629" t="s">
        <v>9</v>
      </c>
      <c r="E629" s="35">
        <v>5392897</v>
      </c>
      <c r="F629" s="17">
        <f t="shared" si="136"/>
        <v>0</v>
      </c>
      <c r="G629" s="39">
        <v>5392897</v>
      </c>
      <c r="H629" s="39">
        <v>5355153</v>
      </c>
      <c r="I629" s="17">
        <f t="shared" si="137"/>
        <v>37744</v>
      </c>
      <c r="J629" s="17">
        <v>0</v>
      </c>
    </row>
    <row r="630" spans="1:10" x14ac:dyDescent="0.2">
      <c r="A630" s="31" t="s">
        <v>442</v>
      </c>
      <c r="C630" s="4" t="s">
        <v>93</v>
      </c>
      <c r="E630" s="19">
        <f t="shared" ref="E630:J630" si="138">SUM(E624:E629)</f>
        <v>1034303990</v>
      </c>
      <c r="F630" s="19">
        <f t="shared" si="138"/>
        <v>0</v>
      </c>
      <c r="G630" s="19">
        <f t="shared" si="138"/>
        <v>1034303990</v>
      </c>
      <c r="H630" s="19">
        <f t="shared" si="138"/>
        <v>1034142643</v>
      </c>
      <c r="I630" s="19">
        <f t="shared" si="138"/>
        <v>161347</v>
      </c>
      <c r="J630" s="19">
        <f t="shared" si="138"/>
        <v>0</v>
      </c>
    </row>
    <row r="631" spans="1:10" ht="12.75" customHeight="1" x14ac:dyDescent="0.2">
      <c r="G631" s="1"/>
      <c r="H631" s="1"/>
    </row>
    <row r="632" spans="1:10" ht="15.75" customHeight="1" x14ac:dyDescent="0.25">
      <c r="B632" s="5" t="s">
        <v>10</v>
      </c>
      <c r="D632" s="5"/>
      <c r="G632" s="1"/>
      <c r="H632" s="1"/>
    </row>
    <row r="633" spans="1:10" x14ac:dyDescent="0.2">
      <c r="B633" s="10">
        <v>12235</v>
      </c>
      <c r="C633" s="23" t="s">
        <v>163</v>
      </c>
      <c r="E633" s="35">
        <v>3571674</v>
      </c>
      <c r="F633" s="17">
        <f t="shared" ref="F633:F638" si="139">G633-E633</f>
        <v>0</v>
      </c>
      <c r="G633" s="39">
        <v>3571674</v>
      </c>
      <c r="H633" s="39">
        <v>3345663</v>
      </c>
      <c r="I633" s="17">
        <f t="shared" ref="I633:I638" si="140">G633-H633-J633</f>
        <v>226011</v>
      </c>
      <c r="J633" s="17">
        <v>0</v>
      </c>
    </row>
    <row r="634" spans="1:10" x14ac:dyDescent="0.2">
      <c r="B634" s="10">
        <v>12531</v>
      </c>
      <c r="C634" t="s">
        <v>84</v>
      </c>
      <c r="E634" s="35">
        <v>2424330</v>
      </c>
      <c r="F634" s="17">
        <f t="shared" si="139"/>
        <v>0</v>
      </c>
      <c r="G634" s="39">
        <v>2424330</v>
      </c>
      <c r="H634" s="39">
        <v>2375844</v>
      </c>
      <c r="I634" s="17">
        <f t="shared" si="140"/>
        <v>48486</v>
      </c>
      <c r="J634" s="17">
        <v>0</v>
      </c>
    </row>
    <row r="635" spans="1:10" x14ac:dyDescent="0.2">
      <c r="B635" s="10">
        <v>12532</v>
      </c>
      <c r="C635" t="s">
        <v>11</v>
      </c>
      <c r="E635" s="35">
        <v>161446565</v>
      </c>
      <c r="F635" s="17">
        <f t="shared" si="139"/>
        <v>0</v>
      </c>
      <c r="G635" s="39">
        <v>161446565</v>
      </c>
      <c r="H635" s="39">
        <v>157410402</v>
      </c>
      <c r="I635" s="17">
        <f t="shared" si="140"/>
        <v>4036163</v>
      </c>
      <c r="J635" s="17">
        <v>0</v>
      </c>
    </row>
    <row r="636" spans="1:10" x14ac:dyDescent="0.2">
      <c r="B636" s="10">
        <v>12533</v>
      </c>
      <c r="C636" s="23" t="s">
        <v>438</v>
      </c>
      <c r="E636" s="35">
        <v>153640756</v>
      </c>
      <c r="F636" s="17">
        <f t="shared" si="139"/>
        <v>0</v>
      </c>
      <c r="G636" s="39">
        <v>153640756</v>
      </c>
      <c r="H636" s="39">
        <v>148263331</v>
      </c>
      <c r="I636" s="17">
        <f t="shared" si="140"/>
        <v>5377425</v>
      </c>
      <c r="J636" s="17">
        <v>0</v>
      </c>
    </row>
    <row r="637" spans="1:10" x14ac:dyDescent="0.2">
      <c r="B637" s="10">
        <v>12534</v>
      </c>
      <c r="C637" t="s">
        <v>12</v>
      </c>
      <c r="E637" s="35">
        <v>446390</v>
      </c>
      <c r="F637" s="17">
        <f t="shared" si="139"/>
        <v>0</v>
      </c>
      <c r="G637" s="39">
        <v>446390</v>
      </c>
      <c r="H637" s="39">
        <v>428494</v>
      </c>
      <c r="I637" s="17">
        <f t="shared" si="140"/>
        <v>17896</v>
      </c>
      <c r="J637" s="17">
        <v>0</v>
      </c>
    </row>
    <row r="638" spans="1:10" x14ac:dyDescent="0.2">
      <c r="B638" s="10">
        <v>12578</v>
      </c>
      <c r="C638" s="23" t="s">
        <v>452</v>
      </c>
      <c r="E638" s="35">
        <v>2142140</v>
      </c>
      <c r="F638" s="17">
        <f t="shared" si="139"/>
        <v>0</v>
      </c>
      <c r="G638" s="39">
        <v>2142140</v>
      </c>
      <c r="H638" s="39">
        <v>2142140</v>
      </c>
      <c r="I638" s="17">
        <f t="shared" si="140"/>
        <v>0</v>
      </c>
      <c r="J638" s="17">
        <v>0</v>
      </c>
    </row>
    <row r="639" spans="1:10" x14ac:dyDescent="0.2">
      <c r="B639" s="10">
        <v>12591</v>
      </c>
      <c r="C639" s="23" t="s">
        <v>495</v>
      </c>
      <c r="E639" s="35">
        <v>9469836</v>
      </c>
      <c r="F639" s="17">
        <f t="shared" ref="F639:F640" si="141">G639-E639</f>
        <v>0</v>
      </c>
      <c r="G639" s="39">
        <v>9469836</v>
      </c>
      <c r="H639" s="39">
        <v>9091043</v>
      </c>
      <c r="I639" s="17">
        <f t="shared" ref="I639:I640" si="142">G639-H639-J639</f>
        <v>378793</v>
      </c>
      <c r="J639" s="17">
        <v>0</v>
      </c>
    </row>
    <row r="640" spans="1:10" x14ac:dyDescent="0.2">
      <c r="B640" s="10">
        <v>12592</v>
      </c>
      <c r="C640" s="23" t="s">
        <v>496</v>
      </c>
      <c r="E640" s="35">
        <v>1662925</v>
      </c>
      <c r="F640" s="17">
        <f t="shared" si="141"/>
        <v>0</v>
      </c>
      <c r="G640" s="39">
        <v>1662925</v>
      </c>
      <c r="H640" s="39">
        <v>1596408</v>
      </c>
      <c r="I640" s="17">
        <f t="shared" si="142"/>
        <v>66517</v>
      </c>
      <c r="J640" s="17">
        <v>0</v>
      </c>
    </row>
    <row r="641" spans="1:10" ht="15" x14ac:dyDescent="0.35">
      <c r="A641" s="31" t="s">
        <v>442</v>
      </c>
      <c r="C641" s="4" t="s">
        <v>93</v>
      </c>
      <c r="E641" s="21">
        <f>SUM(E633:E640)</f>
        <v>334804616</v>
      </c>
      <c r="F641" s="21">
        <f>SUM(F633:F640)</f>
        <v>0</v>
      </c>
      <c r="G641" s="21">
        <f>SUM(G633:G640)</f>
        <v>334804616</v>
      </c>
      <c r="H641" s="21">
        <f t="shared" ref="H641:J641" si="143">SUM(H633:H640)</f>
        <v>324653325</v>
      </c>
      <c r="I641" s="21">
        <f t="shared" si="143"/>
        <v>10151291</v>
      </c>
      <c r="J641" s="21">
        <f t="shared" si="143"/>
        <v>0</v>
      </c>
    </row>
    <row r="642" spans="1:10" ht="15" x14ac:dyDescent="0.35">
      <c r="A642" s="31" t="s">
        <v>443</v>
      </c>
      <c r="C642" s="4" t="s">
        <v>102</v>
      </c>
      <c r="E642" s="21">
        <f t="shared" ref="E642:J642" si="144">SUMIF($A506:$A641,"B3",E506:E641)</f>
        <v>5081647529</v>
      </c>
      <c r="F642" s="21">
        <f t="shared" si="144"/>
        <v>7467000</v>
      </c>
      <c r="G642" s="21">
        <f t="shared" si="144"/>
        <v>5089114529</v>
      </c>
      <c r="H642" s="21">
        <f t="shared" si="144"/>
        <v>5003922245</v>
      </c>
      <c r="I642" s="21">
        <f t="shared" si="144"/>
        <v>85155740</v>
      </c>
      <c r="J642" s="21">
        <f t="shared" si="144"/>
        <v>36544</v>
      </c>
    </row>
    <row r="643" spans="1:10" ht="12.75" customHeight="1" x14ac:dyDescent="0.2">
      <c r="G643" s="1"/>
      <c r="H643" s="1"/>
    </row>
    <row r="644" spans="1:10" ht="18.75" customHeight="1" x14ac:dyDescent="0.3">
      <c r="B644" s="3" t="s">
        <v>284</v>
      </c>
      <c r="G644" s="1"/>
      <c r="H644" s="1"/>
    </row>
    <row r="645" spans="1:10" ht="15.75" customHeight="1" x14ac:dyDescent="0.25">
      <c r="B645" s="5" t="s">
        <v>285</v>
      </c>
      <c r="D645" s="5"/>
      <c r="G645" s="1"/>
      <c r="H645" s="1"/>
    </row>
    <row r="646" spans="1:10" x14ac:dyDescent="0.2">
      <c r="B646" s="10">
        <v>10010</v>
      </c>
      <c r="C646" t="s">
        <v>116</v>
      </c>
      <c r="E646" s="35">
        <v>399926993</v>
      </c>
      <c r="F646" s="17">
        <f t="shared" ref="F646:F657" si="145">G646-E646</f>
        <v>0</v>
      </c>
      <c r="G646" s="39">
        <v>399926993</v>
      </c>
      <c r="H646" s="39">
        <v>396663910</v>
      </c>
      <c r="I646" s="17">
        <f t="shared" ref="I646:I657" si="146">G646-H646-J646</f>
        <v>3263083</v>
      </c>
      <c r="J646" s="17">
        <v>0</v>
      </c>
    </row>
    <row r="647" spans="1:10" x14ac:dyDescent="0.2">
      <c r="B647" s="10">
        <v>10020</v>
      </c>
      <c r="C647" t="s">
        <v>117</v>
      </c>
      <c r="E647" s="35">
        <v>71015325</v>
      </c>
      <c r="F647" s="17">
        <f t="shared" si="145"/>
        <v>0</v>
      </c>
      <c r="G647" s="39">
        <v>71015325</v>
      </c>
      <c r="H647" s="39">
        <v>65990351</v>
      </c>
      <c r="I647" s="17">
        <f t="shared" si="146"/>
        <v>5024974</v>
      </c>
      <c r="J647" s="17">
        <v>0</v>
      </c>
    </row>
    <row r="648" spans="1:10" hidden="1" x14ac:dyDescent="0.2">
      <c r="B648" s="10">
        <v>10050</v>
      </c>
      <c r="C648" t="s">
        <v>118</v>
      </c>
      <c r="E648" s="17">
        <v>0</v>
      </c>
      <c r="F648" s="17">
        <f t="shared" si="145"/>
        <v>0</v>
      </c>
      <c r="G648" s="17">
        <v>0</v>
      </c>
      <c r="H648" s="17">
        <v>0</v>
      </c>
      <c r="I648" s="17">
        <f t="shared" si="146"/>
        <v>0</v>
      </c>
      <c r="J648" s="17">
        <v>0</v>
      </c>
    </row>
    <row r="649" spans="1:10" x14ac:dyDescent="0.2">
      <c r="B649" s="10">
        <v>12209</v>
      </c>
      <c r="C649" t="s">
        <v>286</v>
      </c>
      <c r="E649" s="35">
        <v>86401</v>
      </c>
      <c r="F649" s="17">
        <f t="shared" si="145"/>
        <v>0</v>
      </c>
      <c r="G649" s="39">
        <v>86401</v>
      </c>
      <c r="H649" s="39">
        <v>44470</v>
      </c>
      <c r="I649" s="17">
        <f t="shared" si="146"/>
        <v>1</v>
      </c>
      <c r="J649" s="17">
        <v>41930</v>
      </c>
    </row>
    <row r="650" spans="1:10" x14ac:dyDescent="0.2">
      <c r="B650" s="10">
        <v>12235</v>
      </c>
      <c r="C650" t="s">
        <v>163</v>
      </c>
      <c r="E650" s="35">
        <v>23677850</v>
      </c>
      <c r="F650" s="17">
        <f t="shared" si="145"/>
        <v>3750000</v>
      </c>
      <c r="G650" s="39">
        <v>27427850</v>
      </c>
      <c r="H650" s="39">
        <v>25696623</v>
      </c>
      <c r="I650" s="17">
        <f t="shared" si="146"/>
        <v>1731227</v>
      </c>
      <c r="J650" s="17">
        <v>0</v>
      </c>
    </row>
    <row r="651" spans="1:10" x14ac:dyDescent="0.2">
      <c r="B651" s="10">
        <v>12242</v>
      </c>
      <c r="C651" t="s">
        <v>287</v>
      </c>
      <c r="E651" s="35">
        <v>85297457</v>
      </c>
      <c r="F651" s="17">
        <f t="shared" si="145"/>
        <v>-1927904</v>
      </c>
      <c r="G651" s="39">
        <v>83369553</v>
      </c>
      <c r="H651" s="39">
        <v>80477630</v>
      </c>
      <c r="I651" s="17">
        <f t="shared" si="146"/>
        <v>2891923</v>
      </c>
      <c r="J651" s="17">
        <v>0</v>
      </c>
    </row>
    <row r="652" spans="1:10" x14ac:dyDescent="0.2">
      <c r="B652" s="10">
        <v>12302</v>
      </c>
      <c r="C652" s="23" t="s">
        <v>439</v>
      </c>
      <c r="E652" s="35">
        <v>7165288</v>
      </c>
      <c r="F652" s="17">
        <f t="shared" si="145"/>
        <v>-800000</v>
      </c>
      <c r="G652" s="39">
        <v>6365288</v>
      </c>
      <c r="H652" s="39">
        <v>5850757</v>
      </c>
      <c r="I652" s="17">
        <f t="shared" si="146"/>
        <v>514531</v>
      </c>
      <c r="J652" s="17">
        <v>0</v>
      </c>
    </row>
    <row r="653" spans="1:10" x14ac:dyDescent="0.2">
      <c r="B653" s="10">
        <v>12581</v>
      </c>
      <c r="C653" s="23" t="s">
        <v>453</v>
      </c>
      <c r="E653" s="35">
        <v>254669</v>
      </c>
      <c r="F653" s="17">
        <f t="shared" si="145"/>
        <v>0</v>
      </c>
      <c r="G653" s="39">
        <v>254669</v>
      </c>
      <c r="H653" s="39">
        <v>28658</v>
      </c>
      <c r="I653" s="17">
        <f t="shared" si="146"/>
        <v>226011</v>
      </c>
      <c r="J653" s="17">
        <v>0</v>
      </c>
    </row>
    <row r="654" spans="1:10" x14ac:dyDescent="0.2">
      <c r="B654" s="10">
        <v>16007</v>
      </c>
      <c r="C654" t="s">
        <v>288</v>
      </c>
      <c r="E654" s="35">
        <v>7623</v>
      </c>
      <c r="F654" s="17">
        <f t="shared" si="145"/>
        <v>0</v>
      </c>
      <c r="G654" s="39">
        <v>7623</v>
      </c>
      <c r="H654" s="39">
        <v>2687</v>
      </c>
      <c r="I654" s="17">
        <f t="shared" si="146"/>
        <v>4936</v>
      </c>
      <c r="J654" s="17">
        <v>0</v>
      </c>
    </row>
    <row r="655" spans="1:10" x14ac:dyDescent="0.2">
      <c r="B655" s="10">
        <v>16042</v>
      </c>
      <c r="C655" t="s">
        <v>289</v>
      </c>
      <c r="E655" s="35">
        <v>773446</v>
      </c>
      <c r="F655" s="17">
        <f t="shared" si="145"/>
        <v>0</v>
      </c>
      <c r="G655" s="39">
        <v>773446</v>
      </c>
      <c r="H655" s="39">
        <v>750242</v>
      </c>
      <c r="I655" s="17">
        <f t="shared" si="146"/>
        <v>23204</v>
      </c>
      <c r="J655" s="17">
        <v>0</v>
      </c>
    </row>
    <row r="656" spans="1:10" x14ac:dyDescent="0.2">
      <c r="B656" s="10">
        <v>16073</v>
      </c>
      <c r="C656" t="s">
        <v>25</v>
      </c>
      <c r="E656" s="35">
        <v>137180</v>
      </c>
      <c r="F656" s="17">
        <f t="shared" si="145"/>
        <v>0</v>
      </c>
      <c r="G656" s="39">
        <v>137180</v>
      </c>
      <c r="H656" s="39">
        <v>55000</v>
      </c>
      <c r="I656" s="17">
        <f t="shared" si="146"/>
        <v>82180</v>
      </c>
      <c r="J656" s="17">
        <v>0</v>
      </c>
    </row>
    <row r="657" spans="1:10" x14ac:dyDescent="0.2">
      <c r="B657" s="10">
        <v>16173</v>
      </c>
      <c r="C657" t="s">
        <v>74</v>
      </c>
      <c r="E657" s="35">
        <v>34803726</v>
      </c>
      <c r="F657" s="17">
        <f t="shared" si="145"/>
        <v>-1022096</v>
      </c>
      <c r="G657" s="39">
        <v>33781630</v>
      </c>
      <c r="H657" s="39">
        <v>31941912</v>
      </c>
      <c r="I657" s="17">
        <f t="shared" si="146"/>
        <v>1544112</v>
      </c>
      <c r="J657" s="17">
        <v>295606</v>
      </c>
    </row>
    <row r="658" spans="1:10" x14ac:dyDescent="0.2">
      <c r="A658" s="31" t="s">
        <v>442</v>
      </c>
      <c r="C658" s="4" t="s">
        <v>93</v>
      </c>
      <c r="E658" s="19">
        <f t="shared" ref="E658:J658" si="147">SUM(E646:E657)</f>
        <v>623145958</v>
      </c>
      <c r="F658" s="19">
        <f t="shared" si="147"/>
        <v>0</v>
      </c>
      <c r="G658" s="19">
        <f t="shared" si="147"/>
        <v>623145958</v>
      </c>
      <c r="H658" s="19">
        <f t="shared" si="147"/>
        <v>607502240</v>
      </c>
      <c r="I658" s="19">
        <f t="shared" si="147"/>
        <v>15306182</v>
      </c>
      <c r="J658" s="19">
        <f t="shared" si="147"/>
        <v>337536</v>
      </c>
    </row>
    <row r="659" spans="1:10" ht="12.75" customHeight="1" x14ac:dyDescent="0.2">
      <c r="E659" s="17"/>
      <c r="F659" s="17"/>
      <c r="G659" s="17"/>
      <c r="H659" s="17"/>
      <c r="I659" s="17"/>
      <c r="J659" s="17"/>
    </row>
    <row r="660" spans="1:10" ht="15.75" customHeight="1" x14ac:dyDescent="0.25">
      <c r="B660" s="5" t="s">
        <v>26</v>
      </c>
      <c r="D660" s="5"/>
      <c r="G660" s="1"/>
      <c r="H660" s="1"/>
    </row>
    <row r="661" spans="1:10" x14ac:dyDescent="0.2">
      <c r="B661" s="10">
        <v>10010</v>
      </c>
      <c r="C661" t="s">
        <v>116</v>
      </c>
      <c r="E661" s="35">
        <v>273254796</v>
      </c>
      <c r="F661" s="17">
        <f t="shared" ref="F661:F687" si="148">G661-E661</f>
        <v>-225000</v>
      </c>
      <c r="G661" s="39">
        <v>273029796</v>
      </c>
      <c r="H661" s="39">
        <v>271981611</v>
      </c>
      <c r="I661" s="17">
        <f t="shared" ref="I661:I687" si="149">G661-H661-J661</f>
        <v>1048185</v>
      </c>
      <c r="J661" s="17">
        <v>0</v>
      </c>
    </row>
    <row r="662" spans="1:10" x14ac:dyDescent="0.2">
      <c r="B662" s="10">
        <v>10020</v>
      </c>
      <c r="C662" t="s">
        <v>117</v>
      </c>
      <c r="E662" s="35">
        <v>30636026</v>
      </c>
      <c r="F662" s="17">
        <f t="shared" si="148"/>
        <v>0</v>
      </c>
      <c r="G662" s="39">
        <v>30636026</v>
      </c>
      <c r="H662" s="39">
        <v>30331774</v>
      </c>
      <c r="I662" s="17">
        <f t="shared" si="149"/>
        <v>304252</v>
      </c>
      <c r="J662" s="17">
        <v>0</v>
      </c>
    </row>
    <row r="663" spans="1:10" hidden="1" x14ac:dyDescent="0.2">
      <c r="B663" s="10">
        <v>10050</v>
      </c>
      <c r="C663" t="s">
        <v>118</v>
      </c>
      <c r="E663" s="17">
        <v>0</v>
      </c>
      <c r="F663" s="17">
        <f t="shared" si="148"/>
        <v>0</v>
      </c>
      <c r="G663" s="17">
        <v>0</v>
      </c>
      <c r="H663" s="17">
        <v>0</v>
      </c>
      <c r="I663" s="17">
        <f t="shared" si="149"/>
        <v>0</v>
      </c>
      <c r="J663" s="17">
        <v>0</v>
      </c>
    </row>
    <row r="664" spans="1:10" x14ac:dyDescent="0.2">
      <c r="B664" s="10">
        <v>12235</v>
      </c>
      <c r="C664" t="s">
        <v>163</v>
      </c>
      <c r="E664" s="35">
        <v>10650996</v>
      </c>
      <c r="F664" s="17">
        <f t="shared" si="148"/>
        <v>2075510</v>
      </c>
      <c r="G664" s="39">
        <v>12726506</v>
      </c>
      <c r="H664" s="39">
        <v>12678615</v>
      </c>
      <c r="I664" s="17">
        <f t="shared" si="149"/>
        <v>47891</v>
      </c>
      <c r="J664" s="17">
        <v>0</v>
      </c>
    </row>
    <row r="665" spans="1:10" x14ac:dyDescent="0.2">
      <c r="B665" s="10">
        <v>12304</v>
      </c>
      <c r="C665" t="s">
        <v>85</v>
      </c>
      <c r="E665" s="35">
        <v>913974</v>
      </c>
      <c r="F665" s="17">
        <f t="shared" si="148"/>
        <v>0</v>
      </c>
      <c r="G665" s="39">
        <v>913974</v>
      </c>
      <c r="H665" s="39">
        <v>913974</v>
      </c>
      <c r="I665" s="17">
        <f t="shared" si="149"/>
        <v>0</v>
      </c>
      <c r="J665" s="17">
        <v>0</v>
      </c>
    </row>
    <row r="666" spans="1:10" x14ac:dyDescent="0.2">
      <c r="B666" s="10">
        <v>12504</v>
      </c>
      <c r="C666" s="23" t="s">
        <v>454</v>
      </c>
      <c r="E666" s="35">
        <v>2329087</v>
      </c>
      <c r="F666" s="17">
        <f t="shared" si="148"/>
        <v>0</v>
      </c>
      <c r="G666" s="39">
        <v>2329087</v>
      </c>
      <c r="H666" s="39">
        <v>2329087</v>
      </c>
      <c r="I666" s="17">
        <f t="shared" si="149"/>
        <v>0</v>
      </c>
      <c r="J666" s="17">
        <v>0</v>
      </c>
    </row>
    <row r="667" spans="1:10" x14ac:dyDescent="0.2">
      <c r="B667" s="10">
        <v>12515</v>
      </c>
      <c r="C667" t="s">
        <v>13</v>
      </c>
      <c r="E667" s="35">
        <v>7748997</v>
      </c>
      <c r="F667" s="17">
        <f t="shared" si="148"/>
        <v>0</v>
      </c>
      <c r="G667" s="39">
        <v>7748997</v>
      </c>
      <c r="H667" s="39">
        <v>7748997</v>
      </c>
      <c r="I667" s="17">
        <f t="shared" si="149"/>
        <v>0</v>
      </c>
      <c r="J667" s="17">
        <v>0</v>
      </c>
    </row>
    <row r="668" spans="1:10" x14ac:dyDescent="0.2">
      <c r="B668" s="10">
        <v>12570</v>
      </c>
      <c r="C668" s="23" t="s">
        <v>409</v>
      </c>
      <c r="E668" s="35">
        <v>1592156</v>
      </c>
      <c r="F668" s="17">
        <f>G668-E668</f>
        <v>0</v>
      </c>
      <c r="G668" s="39">
        <v>1592156</v>
      </c>
      <c r="H668" s="39">
        <v>1592156</v>
      </c>
      <c r="I668" s="17">
        <f t="shared" si="149"/>
        <v>0</v>
      </c>
      <c r="J668" s="17">
        <v>0</v>
      </c>
    </row>
    <row r="669" spans="1:10" x14ac:dyDescent="0.2">
      <c r="B669" s="10">
        <v>16008</v>
      </c>
      <c r="C669" t="s">
        <v>27</v>
      </c>
      <c r="E669" s="35">
        <v>949199</v>
      </c>
      <c r="F669" s="17">
        <f t="shared" si="148"/>
        <v>0</v>
      </c>
      <c r="G669" s="39">
        <v>949199</v>
      </c>
      <c r="H669" s="39">
        <v>949199</v>
      </c>
      <c r="I669" s="17">
        <f t="shared" si="149"/>
        <v>0</v>
      </c>
      <c r="J669" s="17">
        <v>0</v>
      </c>
    </row>
    <row r="670" spans="1:10" x14ac:dyDescent="0.2">
      <c r="B670" s="10">
        <v>16024</v>
      </c>
      <c r="C670" t="s">
        <v>28</v>
      </c>
      <c r="E670" s="35">
        <v>14956541</v>
      </c>
      <c r="F670" s="17">
        <f t="shared" si="148"/>
        <v>0</v>
      </c>
      <c r="G670" s="39">
        <v>14956541</v>
      </c>
      <c r="H670" s="39">
        <v>14895870</v>
      </c>
      <c r="I670" s="17">
        <f t="shared" si="149"/>
        <v>60671</v>
      </c>
      <c r="J670" s="17">
        <v>0</v>
      </c>
    </row>
    <row r="671" spans="1:10" x14ac:dyDescent="0.2">
      <c r="B671" s="10">
        <v>16033</v>
      </c>
      <c r="C671" t="s">
        <v>29</v>
      </c>
      <c r="E671" s="35">
        <v>6740978</v>
      </c>
      <c r="F671" s="17">
        <f t="shared" si="148"/>
        <v>0</v>
      </c>
      <c r="G671" s="39">
        <v>6740978</v>
      </c>
      <c r="H671" s="39">
        <v>6740655</v>
      </c>
      <c r="I671" s="17">
        <f t="shared" si="149"/>
        <v>323</v>
      </c>
      <c r="J671" s="17">
        <v>0</v>
      </c>
    </row>
    <row r="672" spans="1:10" x14ac:dyDescent="0.2">
      <c r="B672" s="10">
        <v>16043</v>
      </c>
      <c r="C672" t="s">
        <v>75</v>
      </c>
      <c r="E672" s="35">
        <v>12318836</v>
      </c>
      <c r="F672" s="17">
        <f t="shared" si="148"/>
        <v>-225000</v>
      </c>
      <c r="G672" s="39">
        <v>12093836</v>
      </c>
      <c r="H672" s="39">
        <v>10997332</v>
      </c>
      <c r="I672" s="17">
        <f t="shared" si="149"/>
        <v>1096504</v>
      </c>
      <c r="J672" s="17">
        <v>0</v>
      </c>
    </row>
    <row r="673" spans="1:10" x14ac:dyDescent="0.2">
      <c r="B673" s="10">
        <v>16064</v>
      </c>
      <c r="C673" t="s">
        <v>30</v>
      </c>
      <c r="E673" s="35">
        <v>9199620</v>
      </c>
      <c r="F673" s="17">
        <f t="shared" si="148"/>
        <v>0</v>
      </c>
      <c r="G673" s="39">
        <v>9199620</v>
      </c>
      <c r="H673" s="39">
        <v>9199620</v>
      </c>
      <c r="I673" s="17">
        <f t="shared" si="149"/>
        <v>0</v>
      </c>
      <c r="J673" s="17">
        <v>0</v>
      </c>
    </row>
    <row r="674" spans="1:10" x14ac:dyDescent="0.2">
      <c r="B674" s="10">
        <v>16092</v>
      </c>
      <c r="C674" t="s">
        <v>31</v>
      </c>
      <c r="E674" s="35">
        <v>7631690</v>
      </c>
      <c r="F674" s="17">
        <f t="shared" si="148"/>
        <v>0</v>
      </c>
      <c r="G674" s="39">
        <v>7631690</v>
      </c>
      <c r="H674" s="39">
        <v>7616345</v>
      </c>
      <c r="I674" s="17">
        <f t="shared" si="149"/>
        <v>15345</v>
      </c>
      <c r="J674" s="17">
        <v>0</v>
      </c>
    </row>
    <row r="675" spans="1:10" x14ac:dyDescent="0.2">
      <c r="B675" s="10">
        <v>16097</v>
      </c>
      <c r="C675" t="s">
        <v>32</v>
      </c>
      <c r="E675" s="35">
        <v>2316969</v>
      </c>
      <c r="F675" s="17">
        <f t="shared" si="148"/>
        <v>0</v>
      </c>
      <c r="G675" s="39">
        <v>2316969</v>
      </c>
      <c r="H675" s="39">
        <v>2313685</v>
      </c>
      <c r="I675" s="17">
        <f t="shared" si="149"/>
        <v>3284</v>
      </c>
      <c r="J675" s="17">
        <v>0</v>
      </c>
    </row>
    <row r="676" spans="1:10" x14ac:dyDescent="0.2">
      <c r="B676" s="10">
        <v>16102</v>
      </c>
      <c r="C676" t="s">
        <v>488</v>
      </c>
      <c r="E676" s="35">
        <v>18479526</v>
      </c>
      <c r="F676" s="17">
        <f t="shared" si="148"/>
        <v>1430011</v>
      </c>
      <c r="G676" s="39">
        <v>19909537</v>
      </c>
      <c r="H676" s="39">
        <v>19734537</v>
      </c>
      <c r="I676" s="17">
        <f t="shared" si="149"/>
        <v>175000</v>
      </c>
      <c r="J676" s="17">
        <v>0</v>
      </c>
    </row>
    <row r="677" spans="1:10" x14ac:dyDescent="0.2">
      <c r="B677" s="10">
        <v>16107</v>
      </c>
      <c r="C677" t="s">
        <v>33</v>
      </c>
      <c r="E677" s="35">
        <v>1662733</v>
      </c>
      <c r="F677" s="17">
        <f t="shared" si="148"/>
        <v>678064</v>
      </c>
      <c r="G677" s="39">
        <v>2340797</v>
      </c>
      <c r="H677" s="39">
        <v>2284570</v>
      </c>
      <c r="I677" s="17">
        <f t="shared" si="149"/>
        <v>56227</v>
      </c>
      <c r="J677" s="17">
        <v>0</v>
      </c>
    </row>
    <row r="678" spans="1:10" x14ac:dyDescent="0.2">
      <c r="B678" s="10">
        <v>16111</v>
      </c>
      <c r="C678" t="s">
        <v>34</v>
      </c>
      <c r="E678" s="35">
        <v>5808601</v>
      </c>
      <c r="F678" s="17">
        <f t="shared" si="148"/>
        <v>0</v>
      </c>
      <c r="G678" s="39">
        <v>5808601</v>
      </c>
      <c r="H678" s="39">
        <v>5730132</v>
      </c>
      <c r="I678" s="17">
        <f t="shared" si="149"/>
        <v>78469</v>
      </c>
      <c r="J678" s="17">
        <v>0</v>
      </c>
    </row>
    <row r="679" spans="1:10" x14ac:dyDescent="0.2">
      <c r="B679" s="10">
        <v>16116</v>
      </c>
      <c r="C679" t="s">
        <v>35</v>
      </c>
      <c r="E679" s="35">
        <v>9696273</v>
      </c>
      <c r="F679" s="17">
        <f t="shared" si="148"/>
        <v>2619310</v>
      </c>
      <c r="G679" s="39">
        <v>12315583</v>
      </c>
      <c r="H679" s="39">
        <v>12215104</v>
      </c>
      <c r="I679" s="17">
        <f t="shared" si="149"/>
        <v>100479</v>
      </c>
      <c r="J679" s="17">
        <v>0</v>
      </c>
    </row>
    <row r="680" spans="1:10" x14ac:dyDescent="0.2">
      <c r="B680" s="10">
        <v>16120</v>
      </c>
      <c r="C680" t="s">
        <v>36</v>
      </c>
      <c r="E680" s="35">
        <v>2339675</v>
      </c>
      <c r="F680" s="17">
        <f t="shared" si="148"/>
        <v>0</v>
      </c>
      <c r="G680" s="39">
        <v>2339675</v>
      </c>
      <c r="H680" s="39">
        <v>2332472</v>
      </c>
      <c r="I680" s="17">
        <f t="shared" si="149"/>
        <v>7203</v>
      </c>
      <c r="J680" s="17">
        <v>0</v>
      </c>
    </row>
    <row r="681" spans="1:10" x14ac:dyDescent="0.2">
      <c r="B681" s="10">
        <v>16132</v>
      </c>
      <c r="C681" t="s">
        <v>37</v>
      </c>
      <c r="E681" s="35">
        <v>96346170</v>
      </c>
      <c r="F681" s="17">
        <f t="shared" si="148"/>
        <v>-1200000</v>
      </c>
      <c r="G681" s="39">
        <v>95146170</v>
      </c>
      <c r="H681" s="39">
        <v>95124370</v>
      </c>
      <c r="I681" s="17">
        <f t="shared" si="149"/>
        <v>21800</v>
      </c>
      <c r="J681" s="17">
        <v>0</v>
      </c>
    </row>
    <row r="682" spans="1:10" x14ac:dyDescent="0.2">
      <c r="B682" s="10">
        <v>16135</v>
      </c>
      <c r="C682" t="s">
        <v>38</v>
      </c>
      <c r="E682" s="35">
        <v>128733472</v>
      </c>
      <c r="F682" s="17">
        <f t="shared" si="148"/>
        <v>2604455</v>
      </c>
      <c r="G682" s="39">
        <v>131337927</v>
      </c>
      <c r="H682" s="39">
        <v>131292137</v>
      </c>
      <c r="I682" s="17">
        <f t="shared" si="149"/>
        <v>45790</v>
      </c>
      <c r="J682" s="17">
        <v>0</v>
      </c>
    </row>
    <row r="683" spans="1:10" x14ac:dyDescent="0.2">
      <c r="B683" s="10">
        <v>16138</v>
      </c>
      <c r="C683" s="23" t="s">
        <v>489</v>
      </c>
      <c r="E683" s="35">
        <v>102579761</v>
      </c>
      <c r="F683" s="17">
        <f t="shared" si="148"/>
        <v>-8739359</v>
      </c>
      <c r="G683" s="39">
        <v>93840402</v>
      </c>
      <c r="H683" s="39">
        <v>93837990</v>
      </c>
      <c r="I683" s="17">
        <f t="shared" si="149"/>
        <v>2412</v>
      </c>
      <c r="J683" s="17">
        <v>0</v>
      </c>
    </row>
    <row r="684" spans="1:10" x14ac:dyDescent="0.2">
      <c r="B684" s="10">
        <v>16140</v>
      </c>
      <c r="C684" t="s">
        <v>39</v>
      </c>
      <c r="E684" s="35">
        <v>9696350</v>
      </c>
      <c r="F684" s="17">
        <f t="shared" si="148"/>
        <v>-1077099</v>
      </c>
      <c r="G684" s="39">
        <v>8619251</v>
      </c>
      <c r="H684" s="39">
        <v>8189446</v>
      </c>
      <c r="I684" s="17">
        <f t="shared" si="149"/>
        <v>429805</v>
      </c>
      <c r="J684" s="17">
        <v>0</v>
      </c>
    </row>
    <row r="685" spans="1:10" x14ac:dyDescent="0.2">
      <c r="B685" s="10">
        <v>16141</v>
      </c>
      <c r="C685" t="s">
        <v>40</v>
      </c>
      <c r="E685" s="35">
        <v>37912186</v>
      </c>
      <c r="F685" s="17">
        <f t="shared" si="148"/>
        <v>2059108</v>
      </c>
      <c r="G685" s="39">
        <v>39971294</v>
      </c>
      <c r="H685" s="39">
        <v>38445205</v>
      </c>
      <c r="I685" s="17">
        <f t="shared" si="149"/>
        <v>1526089</v>
      </c>
      <c r="J685" s="17">
        <v>0</v>
      </c>
    </row>
    <row r="686" spans="1:10" x14ac:dyDescent="0.2">
      <c r="B686" s="10">
        <v>16144</v>
      </c>
      <c r="C686" t="s">
        <v>76</v>
      </c>
      <c r="E686" s="35">
        <v>140487</v>
      </c>
      <c r="F686" s="17">
        <f t="shared" si="148"/>
        <v>0</v>
      </c>
      <c r="G686" s="39">
        <v>140487</v>
      </c>
      <c r="H686" s="39">
        <v>136273</v>
      </c>
      <c r="I686" s="17">
        <f t="shared" si="149"/>
        <v>4214</v>
      </c>
      <c r="J686" s="17">
        <v>0</v>
      </c>
    </row>
    <row r="687" spans="1:10" x14ac:dyDescent="0.2">
      <c r="B687" s="10">
        <v>16145</v>
      </c>
      <c r="C687" t="s">
        <v>91</v>
      </c>
      <c r="E687" s="35">
        <v>207047</v>
      </c>
      <c r="F687" s="17">
        <f t="shared" si="148"/>
        <v>0</v>
      </c>
      <c r="G687" s="39">
        <v>207047</v>
      </c>
      <c r="H687" s="39">
        <v>0</v>
      </c>
      <c r="I687" s="17">
        <f t="shared" si="149"/>
        <v>207047</v>
      </c>
      <c r="J687" s="17">
        <v>0</v>
      </c>
    </row>
    <row r="688" spans="1:10" ht="15" x14ac:dyDescent="0.35">
      <c r="A688" s="31" t="s">
        <v>442</v>
      </c>
      <c r="C688" s="4" t="s">
        <v>93</v>
      </c>
      <c r="E688" s="21">
        <f t="shared" ref="E688:J688" si="150">SUM(E661:E687)</f>
        <v>794842146</v>
      </c>
      <c r="F688" s="21">
        <f t="shared" si="150"/>
        <v>0</v>
      </c>
      <c r="G688" s="21">
        <f t="shared" si="150"/>
        <v>794842146</v>
      </c>
      <c r="H688" s="21">
        <f t="shared" si="150"/>
        <v>789611156</v>
      </c>
      <c r="I688" s="21">
        <f t="shared" si="150"/>
        <v>5230990</v>
      </c>
      <c r="J688" s="21">
        <f t="shared" si="150"/>
        <v>0</v>
      </c>
    </row>
    <row r="689" spans="1:10" ht="15" x14ac:dyDescent="0.35">
      <c r="A689" s="31" t="s">
        <v>443</v>
      </c>
      <c r="C689" s="4" t="s">
        <v>103</v>
      </c>
      <c r="E689" s="21">
        <f t="shared" ref="E689:J689" si="151">SUMIF($A646:$A688,"B3",E646:E688)</f>
        <v>1417988104</v>
      </c>
      <c r="F689" s="21">
        <f t="shared" si="151"/>
        <v>0</v>
      </c>
      <c r="G689" s="21">
        <f t="shared" si="151"/>
        <v>1417988104</v>
      </c>
      <c r="H689" s="21">
        <f t="shared" si="151"/>
        <v>1397113396</v>
      </c>
      <c r="I689" s="21">
        <f t="shared" si="151"/>
        <v>20537172</v>
      </c>
      <c r="J689" s="21">
        <f t="shared" si="151"/>
        <v>337536</v>
      </c>
    </row>
    <row r="690" spans="1:10" ht="12.75" customHeight="1" x14ac:dyDescent="0.2">
      <c r="G690" s="1"/>
      <c r="H690" s="1"/>
    </row>
    <row r="691" spans="1:10" ht="18.75" customHeight="1" x14ac:dyDescent="0.3">
      <c r="B691" s="3" t="s">
        <v>42</v>
      </c>
      <c r="G691" s="1"/>
      <c r="H691" s="1"/>
    </row>
    <row r="692" spans="1:10" ht="15.75" customHeight="1" x14ac:dyDescent="0.25">
      <c r="B692" s="5" t="s">
        <v>43</v>
      </c>
      <c r="D692" s="5"/>
      <c r="G692" s="1"/>
      <c r="H692" s="1"/>
    </row>
    <row r="693" spans="1:10" x14ac:dyDescent="0.2">
      <c r="B693" s="10">
        <v>10010</v>
      </c>
      <c r="C693" t="s">
        <v>116</v>
      </c>
      <c r="E693" s="35">
        <v>350277435</v>
      </c>
      <c r="F693" s="17">
        <f t="shared" ref="F693:F709" si="152">G693-E693</f>
        <v>-675000</v>
      </c>
      <c r="G693" s="39">
        <v>349602435</v>
      </c>
      <c r="H693" s="39">
        <v>322260168</v>
      </c>
      <c r="I693" s="17">
        <f t="shared" ref="I693:I710" si="153">G693-H693-J693</f>
        <v>27342267</v>
      </c>
      <c r="J693" s="17">
        <v>0</v>
      </c>
    </row>
    <row r="694" spans="1:10" x14ac:dyDescent="0.2">
      <c r="B694" s="10">
        <v>10020</v>
      </c>
      <c r="C694" t="s">
        <v>117</v>
      </c>
      <c r="E694" s="35">
        <v>62021594</v>
      </c>
      <c r="F694" s="17">
        <f t="shared" si="152"/>
        <v>0</v>
      </c>
      <c r="G694" s="39">
        <v>62021594</v>
      </c>
      <c r="H694" s="39">
        <v>62021518</v>
      </c>
      <c r="I694" s="17">
        <f t="shared" si="153"/>
        <v>76</v>
      </c>
      <c r="J694" s="17">
        <v>0</v>
      </c>
    </row>
    <row r="695" spans="1:10" x14ac:dyDescent="0.2">
      <c r="B695" s="10">
        <v>12025</v>
      </c>
      <c r="C695" t="s">
        <v>155</v>
      </c>
      <c r="E695" s="35">
        <v>1348010</v>
      </c>
      <c r="F695" s="17">
        <f t="shared" si="152"/>
        <v>0</v>
      </c>
      <c r="G695" s="39">
        <v>1348010</v>
      </c>
      <c r="H695" s="39">
        <v>1347925</v>
      </c>
      <c r="I695" s="17">
        <f t="shared" si="153"/>
        <v>85</v>
      </c>
      <c r="J695" s="17">
        <v>0</v>
      </c>
    </row>
    <row r="696" spans="1:10" x14ac:dyDescent="0.2">
      <c r="B696" s="10">
        <v>12043</v>
      </c>
      <c r="C696" t="s">
        <v>44</v>
      </c>
      <c r="E696" s="35">
        <v>52747603</v>
      </c>
      <c r="F696" s="17">
        <f t="shared" si="152"/>
        <v>0</v>
      </c>
      <c r="G696" s="39">
        <v>52747603</v>
      </c>
      <c r="H696" s="39">
        <v>49538432</v>
      </c>
      <c r="I696" s="17">
        <f t="shared" si="153"/>
        <v>3209171</v>
      </c>
      <c r="J696" s="17">
        <v>0</v>
      </c>
    </row>
    <row r="697" spans="1:10" x14ac:dyDescent="0.2">
      <c r="B697" s="10">
        <v>12064</v>
      </c>
      <c r="C697" t="s">
        <v>45</v>
      </c>
      <c r="E697" s="35">
        <v>466217</v>
      </c>
      <c r="F697" s="17">
        <f t="shared" si="152"/>
        <v>0</v>
      </c>
      <c r="G697" s="39">
        <v>466217</v>
      </c>
      <c r="H697" s="39">
        <v>466217</v>
      </c>
      <c r="I697" s="17">
        <f t="shared" si="153"/>
        <v>0</v>
      </c>
      <c r="J697" s="17">
        <v>0</v>
      </c>
    </row>
    <row r="698" spans="1:10" x14ac:dyDescent="0.2">
      <c r="B698" s="10">
        <v>12105</v>
      </c>
      <c r="C698" t="s">
        <v>46</v>
      </c>
      <c r="E698" s="35">
        <v>25788309</v>
      </c>
      <c r="F698" s="17">
        <f t="shared" si="152"/>
        <v>0</v>
      </c>
      <c r="G698" s="39">
        <v>25788309</v>
      </c>
      <c r="H698" s="39">
        <v>20580668</v>
      </c>
      <c r="I698" s="17">
        <f t="shared" si="153"/>
        <v>5207641</v>
      </c>
      <c r="J698" s="17">
        <v>0</v>
      </c>
    </row>
    <row r="699" spans="1:10" x14ac:dyDescent="0.2">
      <c r="B699" s="10">
        <v>12128</v>
      </c>
      <c r="C699" t="s">
        <v>47</v>
      </c>
      <c r="E699" s="35">
        <v>2786379</v>
      </c>
      <c r="F699" s="17">
        <f t="shared" si="152"/>
        <v>0</v>
      </c>
      <c r="G699" s="39">
        <v>2786379</v>
      </c>
      <c r="H699" s="39">
        <v>0</v>
      </c>
      <c r="I699" s="17">
        <f t="shared" si="153"/>
        <v>2786379</v>
      </c>
      <c r="J699" s="17">
        <v>0</v>
      </c>
    </row>
    <row r="700" spans="1:10" x14ac:dyDescent="0.2">
      <c r="B700" s="10">
        <v>12135</v>
      </c>
      <c r="C700" t="s">
        <v>330</v>
      </c>
      <c r="E700" s="35">
        <v>6000000</v>
      </c>
      <c r="F700" s="17">
        <f t="shared" si="152"/>
        <v>0</v>
      </c>
      <c r="G700" s="39">
        <v>6000000</v>
      </c>
      <c r="H700" s="39">
        <v>5450000</v>
      </c>
      <c r="I700" s="17">
        <f t="shared" si="153"/>
        <v>550000</v>
      </c>
      <c r="J700" s="17">
        <v>0</v>
      </c>
    </row>
    <row r="701" spans="1:10" x14ac:dyDescent="0.2">
      <c r="B701" s="10">
        <v>12235</v>
      </c>
      <c r="C701" s="23" t="s">
        <v>163</v>
      </c>
      <c r="E701" s="35">
        <v>6042106</v>
      </c>
      <c r="F701" s="17">
        <f t="shared" si="152"/>
        <v>675000</v>
      </c>
      <c r="G701" s="39">
        <v>6717106</v>
      </c>
      <c r="H701" s="39">
        <v>6461518</v>
      </c>
      <c r="I701" s="17">
        <f t="shared" si="153"/>
        <v>255588</v>
      </c>
      <c r="J701" s="17">
        <v>0</v>
      </c>
    </row>
    <row r="702" spans="1:10" x14ac:dyDescent="0.2">
      <c r="B702" s="10">
        <v>12375</v>
      </c>
      <c r="C702" t="s">
        <v>317</v>
      </c>
      <c r="E702" s="35">
        <v>13311287</v>
      </c>
      <c r="F702" s="17">
        <f t="shared" si="152"/>
        <v>0</v>
      </c>
      <c r="G702" s="39">
        <v>13311287</v>
      </c>
      <c r="H702" s="39">
        <v>10416773</v>
      </c>
      <c r="I702" s="17">
        <f t="shared" si="153"/>
        <v>2894514</v>
      </c>
      <c r="J702" s="17">
        <v>0</v>
      </c>
    </row>
    <row r="703" spans="1:10" x14ac:dyDescent="0.2">
      <c r="B703" s="10">
        <v>12376</v>
      </c>
      <c r="C703" t="s">
        <v>313</v>
      </c>
      <c r="E703" s="35">
        <v>8792</v>
      </c>
      <c r="F703" s="17">
        <f t="shared" si="152"/>
        <v>0</v>
      </c>
      <c r="G703" s="39">
        <v>8792</v>
      </c>
      <c r="H703" s="39">
        <v>1316</v>
      </c>
      <c r="I703" s="17">
        <f t="shared" si="153"/>
        <v>7476</v>
      </c>
      <c r="J703" s="17">
        <v>0</v>
      </c>
    </row>
    <row r="704" spans="1:10" x14ac:dyDescent="0.2">
      <c r="B704" s="10">
        <v>12502</v>
      </c>
      <c r="C704" t="s">
        <v>24</v>
      </c>
      <c r="E704" s="35">
        <v>544503</v>
      </c>
      <c r="F704" s="17">
        <f t="shared" si="152"/>
        <v>0</v>
      </c>
      <c r="G704" s="39">
        <v>544503</v>
      </c>
      <c r="H704" s="39">
        <v>544503</v>
      </c>
      <c r="I704" s="17">
        <f t="shared" si="153"/>
        <v>0</v>
      </c>
      <c r="J704" s="17">
        <v>0</v>
      </c>
    </row>
    <row r="705" spans="1:10" x14ac:dyDescent="0.2">
      <c r="B705" s="10">
        <v>12516</v>
      </c>
      <c r="C705" t="s">
        <v>14</v>
      </c>
      <c r="E705" s="35">
        <v>1552382</v>
      </c>
      <c r="F705" s="17">
        <f t="shared" si="152"/>
        <v>0</v>
      </c>
      <c r="G705" s="39">
        <v>1552382</v>
      </c>
      <c r="H705" s="39">
        <v>1552382</v>
      </c>
      <c r="I705" s="17">
        <f t="shared" si="153"/>
        <v>0</v>
      </c>
      <c r="J705" s="17">
        <v>0</v>
      </c>
    </row>
    <row r="706" spans="1:10" x14ac:dyDescent="0.2">
      <c r="B706" s="10">
        <v>12555</v>
      </c>
      <c r="C706" s="23" t="s">
        <v>379</v>
      </c>
      <c r="E706" s="35">
        <v>1925318</v>
      </c>
      <c r="F706" s="17">
        <f t="shared" si="152"/>
        <v>0</v>
      </c>
      <c r="G706" s="39">
        <v>1925318</v>
      </c>
      <c r="H706" s="39">
        <v>1914622</v>
      </c>
      <c r="I706" s="17">
        <f t="shared" si="153"/>
        <v>10696</v>
      </c>
      <c r="J706" s="17">
        <v>0</v>
      </c>
    </row>
    <row r="707" spans="1:10" x14ac:dyDescent="0.2">
      <c r="B707" s="10">
        <v>12559</v>
      </c>
      <c r="C707" s="23" t="s">
        <v>388</v>
      </c>
      <c r="E707" s="35">
        <v>3187174</v>
      </c>
      <c r="F707" s="17">
        <f t="shared" si="152"/>
        <v>0</v>
      </c>
      <c r="G707" s="39">
        <v>3187174</v>
      </c>
      <c r="H707" s="39">
        <v>2589091</v>
      </c>
      <c r="I707" s="17">
        <f t="shared" si="153"/>
        <v>598083</v>
      </c>
      <c r="J707" s="17">
        <v>0</v>
      </c>
    </row>
    <row r="708" spans="1:10" hidden="1" x14ac:dyDescent="0.2">
      <c r="B708" s="10">
        <v>12571</v>
      </c>
      <c r="C708" s="23" t="s">
        <v>410</v>
      </c>
      <c r="E708" s="17">
        <v>0</v>
      </c>
      <c r="F708" s="17">
        <f t="shared" si="152"/>
        <v>0</v>
      </c>
      <c r="G708" s="17">
        <v>0</v>
      </c>
      <c r="H708" s="17">
        <v>0</v>
      </c>
      <c r="I708" s="17">
        <f t="shared" si="153"/>
        <v>0</v>
      </c>
      <c r="J708" s="17">
        <v>0</v>
      </c>
    </row>
    <row r="709" spans="1:10" x14ac:dyDescent="0.2">
      <c r="B709" s="10">
        <v>12572</v>
      </c>
      <c r="C709" s="23" t="s">
        <v>411</v>
      </c>
      <c r="E709" s="35">
        <v>102717</v>
      </c>
      <c r="F709" s="17">
        <f t="shared" si="152"/>
        <v>0</v>
      </c>
      <c r="G709" s="39">
        <v>102717</v>
      </c>
      <c r="H709" s="39">
        <v>102716</v>
      </c>
      <c r="I709" s="17">
        <f t="shared" si="153"/>
        <v>1</v>
      </c>
      <c r="J709" s="17">
        <v>0</v>
      </c>
    </row>
    <row r="710" spans="1:10" x14ac:dyDescent="0.2">
      <c r="B710" s="10">
        <v>12579</v>
      </c>
      <c r="C710" s="23" t="s">
        <v>455</v>
      </c>
      <c r="E710" s="35">
        <v>233792</v>
      </c>
      <c r="F710" s="17">
        <f>G710-E710</f>
        <v>0</v>
      </c>
      <c r="G710" s="39">
        <v>233792</v>
      </c>
      <c r="H710" s="39">
        <v>233792</v>
      </c>
      <c r="I710" s="17">
        <f t="shared" si="153"/>
        <v>0</v>
      </c>
      <c r="J710" s="17">
        <v>0</v>
      </c>
    </row>
    <row r="711" spans="1:10" x14ac:dyDescent="0.2">
      <c r="A711" s="31" t="s">
        <v>442</v>
      </c>
      <c r="C711" s="4" t="s">
        <v>93</v>
      </c>
      <c r="E711" s="19">
        <f t="shared" ref="E711:J711" si="154">SUM(E693:E710)</f>
        <v>528343618</v>
      </c>
      <c r="F711" s="19">
        <f t="shared" si="154"/>
        <v>0</v>
      </c>
      <c r="G711" s="19">
        <f t="shared" si="154"/>
        <v>528343618</v>
      </c>
      <c r="H711" s="19">
        <f t="shared" si="154"/>
        <v>485481641</v>
      </c>
      <c r="I711" s="19">
        <f t="shared" si="154"/>
        <v>42861977</v>
      </c>
      <c r="J711" s="19">
        <f t="shared" si="154"/>
        <v>0</v>
      </c>
    </row>
    <row r="712" spans="1:10" ht="12.75" customHeight="1" x14ac:dyDescent="0.2">
      <c r="G712" s="1"/>
      <c r="H712" s="1"/>
    </row>
    <row r="713" spans="1:10" ht="12.75" customHeight="1" x14ac:dyDescent="0.2">
      <c r="G713" s="1"/>
      <c r="H713" s="1"/>
    </row>
    <row r="714" spans="1:10" ht="12.75" customHeight="1" x14ac:dyDescent="0.2">
      <c r="G714" s="1"/>
      <c r="H714" s="1"/>
    </row>
    <row r="715" spans="1:10" ht="15.75" customHeight="1" x14ac:dyDescent="0.25">
      <c r="B715" s="5" t="s">
        <v>48</v>
      </c>
      <c r="D715" s="5"/>
      <c r="G715" s="1"/>
      <c r="H715" s="1"/>
    </row>
    <row r="716" spans="1:10" x14ac:dyDescent="0.2">
      <c r="B716" s="10">
        <v>10010</v>
      </c>
      <c r="C716" t="s">
        <v>116</v>
      </c>
      <c r="E716" s="35">
        <v>39491615</v>
      </c>
      <c r="F716" s="17">
        <f t="shared" ref="F716:F721" si="155">G716-E716</f>
        <v>2222777</v>
      </c>
      <c r="G716" s="39">
        <v>41714392</v>
      </c>
      <c r="H716" s="39">
        <v>40082896</v>
      </c>
      <c r="I716" s="17">
        <f t="shared" ref="I716:I721" si="156">G716-H716-J716</f>
        <v>1631496</v>
      </c>
      <c r="J716" s="17">
        <v>0</v>
      </c>
    </row>
    <row r="717" spans="1:10" x14ac:dyDescent="0.2">
      <c r="B717" s="10">
        <v>10020</v>
      </c>
      <c r="C717" t="s">
        <v>117</v>
      </c>
      <c r="E717" s="35">
        <v>1336440</v>
      </c>
      <c r="F717" s="17">
        <f t="shared" si="155"/>
        <v>0</v>
      </c>
      <c r="G717" s="39">
        <v>1336440</v>
      </c>
      <c r="H717" s="39">
        <v>1185844</v>
      </c>
      <c r="I717" s="17">
        <f t="shared" si="156"/>
        <v>150596</v>
      </c>
      <c r="J717" s="17">
        <v>0</v>
      </c>
    </row>
    <row r="718" spans="1:10" x14ac:dyDescent="0.2">
      <c r="B718" s="10">
        <v>12076</v>
      </c>
      <c r="C718" s="23" t="s">
        <v>440</v>
      </c>
      <c r="E718" s="35">
        <v>21454202</v>
      </c>
      <c r="F718" s="17">
        <f t="shared" si="155"/>
        <v>1607777</v>
      </c>
      <c r="G718" s="39">
        <v>23061979</v>
      </c>
      <c r="H718" s="39">
        <v>22350056</v>
      </c>
      <c r="I718" s="17">
        <f t="shared" si="156"/>
        <v>711923</v>
      </c>
      <c r="J718" s="17">
        <v>0</v>
      </c>
    </row>
    <row r="719" spans="1:10" x14ac:dyDescent="0.2">
      <c r="B719" s="10">
        <v>12090</v>
      </c>
      <c r="C719" t="s">
        <v>158</v>
      </c>
      <c r="E719" s="35">
        <v>3153478</v>
      </c>
      <c r="F719" s="17">
        <f t="shared" si="155"/>
        <v>166385</v>
      </c>
      <c r="G719" s="39">
        <v>3319863</v>
      </c>
      <c r="H719" s="39">
        <v>3149561</v>
      </c>
      <c r="I719" s="17">
        <f t="shared" si="156"/>
        <v>170302</v>
      </c>
      <c r="J719" s="17">
        <v>0</v>
      </c>
    </row>
    <row r="720" spans="1:10" x14ac:dyDescent="0.2">
      <c r="B720" s="10">
        <v>12106</v>
      </c>
      <c r="C720" t="s">
        <v>157</v>
      </c>
      <c r="E720" s="35">
        <v>119748</v>
      </c>
      <c r="F720" s="17">
        <f t="shared" si="155"/>
        <v>0</v>
      </c>
      <c r="G720" s="39">
        <v>119748</v>
      </c>
      <c r="H720" s="39">
        <v>119356</v>
      </c>
      <c r="I720" s="17">
        <f t="shared" si="156"/>
        <v>392</v>
      </c>
      <c r="J720" s="17">
        <v>0</v>
      </c>
    </row>
    <row r="721" spans="1:10" hidden="1" x14ac:dyDescent="0.2">
      <c r="B721" s="10">
        <v>12418</v>
      </c>
      <c r="C721" t="s">
        <v>331</v>
      </c>
      <c r="E721" s="17">
        <v>0</v>
      </c>
      <c r="F721" s="17">
        <f t="shared" si="155"/>
        <v>0</v>
      </c>
      <c r="G721" s="17">
        <v>0</v>
      </c>
      <c r="H721" s="17">
        <v>0</v>
      </c>
      <c r="I721" s="17">
        <f t="shared" si="156"/>
        <v>0</v>
      </c>
      <c r="J721" s="17">
        <v>0</v>
      </c>
    </row>
    <row r="722" spans="1:10" ht="15" x14ac:dyDescent="0.35">
      <c r="A722" s="31" t="s">
        <v>442</v>
      </c>
      <c r="C722" s="4" t="s">
        <v>93</v>
      </c>
      <c r="E722" s="21">
        <f t="shared" ref="E722:J722" si="157">SUM(E716:E721)</f>
        <v>65555483</v>
      </c>
      <c r="F722" s="21">
        <f t="shared" si="157"/>
        <v>3996939</v>
      </c>
      <c r="G722" s="21">
        <f t="shared" si="157"/>
        <v>69552422</v>
      </c>
      <c r="H722" s="21">
        <f t="shared" si="157"/>
        <v>66887713</v>
      </c>
      <c r="I722" s="21">
        <f t="shared" si="157"/>
        <v>2664709</v>
      </c>
      <c r="J722" s="21">
        <f t="shared" si="157"/>
        <v>0</v>
      </c>
    </row>
    <row r="723" spans="1:10" ht="15" x14ac:dyDescent="0.35">
      <c r="A723" s="31" t="s">
        <v>443</v>
      </c>
      <c r="C723" s="4" t="s">
        <v>104</v>
      </c>
      <c r="E723" s="21">
        <f t="shared" ref="E723:J723" si="158">SUMIF($A693:$A722,"B3",E693:E722)</f>
        <v>593899101</v>
      </c>
      <c r="F723" s="21">
        <f t="shared" si="158"/>
        <v>3996939</v>
      </c>
      <c r="G723" s="21">
        <f t="shared" si="158"/>
        <v>597896040</v>
      </c>
      <c r="H723" s="21">
        <f t="shared" si="158"/>
        <v>552369354</v>
      </c>
      <c r="I723" s="21">
        <f t="shared" si="158"/>
        <v>45526686</v>
      </c>
      <c r="J723" s="21">
        <f t="shared" si="158"/>
        <v>0</v>
      </c>
    </row>
    <row r="724" spans="1:10" ht="12.75" customHeight="1" x14ac:dyDescent="0.2">
      <c r="G724" s="1"/>
      <c r="H724" s="1"/>
    </row>
    <row r="725" spans="1:10" ht="18.75" customHeight="1" x14ac:dyDescent="0.3">
      <c r="B725" s="3" t="s">
        <v>49</v>
      </c>
      <c r="D725" s="5"/>
      <c r="G725" s="1"/>
      <c r="H725" s="1"/>
    </row>
    <row r="726" spans="1:10" hidden="1" x14ac:dyDescent="0.2">
      <c r="B726" s="10">
        <v>12014</v>
      </c>
      <c r="C726" s="23" t="s">
        <v>384</v>
      </c>
      <c r="E726" s="20">
        <v>0</v>
      </c>
      <c r="F726" s="17">
        <f t="shared" ref="F726:F746" si="159">G726-E726</f>
        <v>0</v>
      </c>
      <c r="G726" s="24">
        <v>0</v>
      </c>
      <c r="H726" s="25">
        <v>0</v>
      </c>
      <c r="I726" s="17">
        <f t="shared" ref="I726" si="160">G726-H726-J726</f>
        <v>0</v>
      </c>
      <c r="J726" s="17">
        <v>0</v>
      </c>
    </row>
    <row r="727" spans="1:10" x14ac:dyDescent="0.2">
      <c r="B727" s="10">
        <v>12003</v>
      </c>
      <c r="C727" t="s">
        <v>153</v>
      </c>
      <c r="E727" s="17">
        <v>0</v>
      </c>
      <c r="F727" s="17">
        <f t="shared" ref="F727:F745" si="161">G727-E727</f>
        <v>29182213</v>
      </c>
      <c r="G727" s="39">
        <f>29182214-1</f>
        <v>29182213</v>
      </c>
      <c r="H727" s="39">
        <f>29182214-1</f>
        <v>29182213</v>
      </c>
      <c r="I727" s="17">
        <f t="shared" ref="I727:I745" si="162">G727-H727-J727</f>
        <v>0</v>
      </c>
      <c r="J727" s="17">
        <v>0</v>
      </c>
    </row>
    <row r="728" spans="1:10" x14ac:dyDescent="0.2">
      <c r="B728" s="10">
        <v>12005</v>
      </c>
      <c r="C728" t="s">
        <v>55</v>
      </c>
      <c r="E728" s="35">
        <v>6348001</v>
      </c>
      <c r="F728" s="17">
        <f t="shared" si="161"/>
        <v>4000000</v>
      </c>
      <c r="G728" s="39">
        <v>10348001</v>
      </c>
      <c r="H728" s="39">
        <v>9324015</v>
      </c>
      <c r="I728" s="17">
        <f t="shared" si="162"/>
        <v>1023986</v>
      </c>
      <c r="J728" s="17">
        <v>0</v>
      </c>
    </row>
    <row r="729" spans="1:10" x14ac:dyDescent="0.2">
      <c r="B729" s="10">
        <v>12006</v>
      </c>
      <c r="C729" s="23" t="s">
        <v>385</v>
      </c>
      <c r="E729" s="35">
        <v>1124661963</v>
      </c>
      <c r="F729" s="17">
        <f t="shared" si="161"/>
        <v>0</v>
      </c>
      <c r="G729" s="39">
        <v>1124661963</v>
      </c>
      <c r="H729" s="39">
        <v>1124661963</v>
      </c>
      <c r="I729" s="17">
        <f t="shared" si="162"/>
        <v>0</v>
      </c>
      <c r="J729" s="17">
        <v>0</v>
      </c>
    </row>
    <row r="730" spans="1:10" x14ac:dyDescent="0.2">
      <c r="B730" s="10">
        <v>12007</v>
      </c>
      <c r="C730" t="s">
        <v>56</v>
      </c>
      <c r="E730" s="35">
        <v>4924234</v>
      </c>
      <c r="F730" s="17">
        <f t="shared" si="161"/>
        <v>0</v>
      </c>
      <c r="G730" s="39">
        <v>4924234</v>
      </c>
      <c r="H730" s="39">
        <v>-4481076</v>
      </c>
      <c r="I730" s="17">
        <f t="shared" si="162"/>
        <v>9405310</v>
      </c>
      <c r="J730" s="17">
        <v>0</v>
      </c>
    </row>
    <row r="731" spans="1:10" x14ac:dyDescent="0.2">
      <c r="B731" s="10">
        <v>12008</v>
      </c>
      <c r="C731" t="s">
        <v>57</v>
      </c>
      <c r="E731" s="35">
        <v>1760804</v>
      </c>
      <c r="F731" s="17">
        <f t="shared" si="161"/>
        <v>0</v>
      </c>
      <c r="G731" s="39">
        <v>1760804</v>
      </c>
      <c r="H731" s="39">
        <v>1588430</v>
      </c>
      <c r="I731" s="17">
        <f t="shared" si="162"/>
        <v>172374</v>
      </c>
      <c r="J731" s="17">
        <v>0</v>
      </c>
    </row>
    <row r="732" spans="1:10" x14ac:dyDescent="0.2">
      <c r="B732" s="10">
        <v>12009</v>
      </c>
      <c r="C732" t="s">
        <v>16</v>
      </c>
      <c r="E732" s="35">
        <v>19163487</v>
      </c>
      <c r="F732" s="17">
        <f t="shared" si="161"/>
        <v>0</v>
      </c>
      <c r="G732" s="39">
        <v>19163487</v>
      </c>
      <c r="H732" s="39">
        <v>19163487</v>
      </c>
      <c r="I732" s="17">
        <f t="shared" si="162"/>
        <v>0</v>
      </c>
      <c r="J732" s="17">
        <v>0</v>
      </c>
    </row>
    <row r="733" spans="1:10" x14ac:dyDescent="0.2">
      <c r="B733" s="10">
        <v>12010</v>
      </c>
      <c r="C733" s="23" t="s">
        <v>386</v>
      </c>
      <c r="E733" s="35">
        <v>7867871</v>
      </c>
      <c r="F733" s="17">
        <f t="shared" si="161"/>
        <v>0</v>
      </c>
      <c r="G733" s="39">
        <v>7867871</v>
      </c>
      <c r="H733" s="39">
        <v>7700785</v>
      </c>
      <c r="I733" s="17">
        <f t="shared" si="162"/>
        <v>167086</v>
      </c>
      <c r="J733" s="17">
        <v>0</v>
      </c>
    </row>
    <row r="734" spans="1:10" x14ac:dyDescent="0.2">
      <c r="B734" s="10">
        <v>12011</v>
      </c>
      <c r="C734" t="s">
        <v>59</v>
      </c>
      <c r="E734" s="35">
        <v>227723020</v>
      </c>
      <c r="F734" s="17">
        <f t="shared" si="161"/>
        <v>0</v>
      </c>
      <c r="G734" s="39">
        <v>227723020</v>
      </c>
      <c r="H734" s="39">
        <f>213479496-1</f>
        <v>213479495</v>
      </c>
      <c r="I734" s="17">
        <f t="shared" si="162"/>
        <v>14243525</v>
      </c>
      <c r="J734" s="17">
        <v>0</v>
      </c>
    </row>
    <row r="735" spans="1:10" x14ac:dyDescent="0.2">
      <c r="B735" s="10">
        <v>12012</v>
      </c>
      <c r="C735" t="s">
        <v>60</v>
      </c>
      <c r="E735" s="35">
        <v>693865044</v>
      </c>
      <c r="F735" s="17">
        <f t="shared" si="161"/>
        <v>-19000000</v>
      </c>
      <c r="G735" s="39">
        <v>674865044</v>
      </c>
      <c r="H735" s="39">
        <v>644726791</v>
      </c>
      <c r="I735" s="17">
        <f t="shared" si="162"/>
        <v>30138253</v>
      </c>
      <c r="J735" s="17">
        <v>0</v>
      </c>
    </row>
    <row r="736" spans="1:10" x14ac:dyDescent="0.2">
      <c r="B736" s="10">
        <v>12013</v>
      </c>
      <c r="C736" t="s">
        <v>315</v>
      </c>
      <c r="E736" s="35">
        <v>731109000</v>
      </c>
      <c r="F736" s="17">
        <f t="shared" si="161"/>
        <v>-4496939</v>
      </c>
      <c r="G736" s="39">
        <v>726612061</v>
      </c>
      <c r="H736" s="39">
        <v>706466675</v>
      </c>
      <c r="I736" s="17">
        <f t="shared" si="162"/>
        <v>20145386</v>
      </c>
      <c r="J736" s="17">
        <v>0</v>
      </c>
    </row>
    <row r="737" spans="1:10" x14ac:dyDescent="0.2">
      <c r="B737" s="10">
        <v>12015</v>
      </c>
      <c r="C737" t="s">
        <v>52</v>
      </c>
      <c r="E737" s="17">
        <v>42450158</v>
      </c>
      <c r="F737" s="17">
        <f t="shared" si="161"/>
        <v>-8987832</v>
      </c>
      <c r="G737" s="39">
        <v>33462326</v>
      </c>
      <c r="H737" s="39">
        <v>0</v>
      </c>
      <c r="I737" s="17">
        <f t="shared" si="162"/>
        <v>0</v>
      </c>
      <c r="J737" s="17">
        <v>33462326</v>
      </c>
    </row>
    <row r="738" spans="1:10" x14ac:dyDescent="0.2">
      <c r="B738" s="10">
        <v>12016</v>
      </c>
      <c r="C738" t="s">
        <v>58</v>
      </c>
      <c r="E738" s="35">
        <v>4808085</v>
      </c>
      <c r="F738" s="24">
        <f t="shared" si="161"/>
        <v>265000</v>
      </c>
      <c r="G738" s="39">
        <v>5073085</v>
      </c>
      <c r="H738" s="39">
        <v>1508278</v>
      </c>
      <c r="I738" s="17">
        <f t="shared" si="162"/>
        <v>174637</v>
      </c>
      <c r="J738" s="17">
        <v>3390170</v>
      </c>
    </row>
    <row r="739" spans="1:10" x14ac:dyDescent="0.2">
      <c r="B739" s="10">
        <v>12154</v>
      </c>
      <c r="C739" t="s">
        <v>294</v>
      </c>
      <c r="E739" s="17">
        <v>0</v>
      </c>
      <c r="F739" s="17">
        <f t="shared" si="161"/>
        <v>16200</v>
      </c>
      <c r="G739" s="39">
        <v>16200</v>
      </c>
      <c r="H739" s="39">
        <v>16200</v>
      </c>
      <c r="I739" s="17">
        <f t="shared" si="162"/>
        <v>0</v>
      </c>
      <c r="J739" s="17">
        <v>0</v>
      </c>
    </row>
    <row r="740" spans="1:10" x14ac:dyDescent="0.2">
      <c r="B740" s="10">
        <v>12235</v>
      </c>
      <c r="C740" t="s">
        <v>163</v>
      </c>
      <c r="E740" s="17">
        <v>8105530</v>
      </c>
      <c r="F740" s="17">
        <f t="shared" si="161"/>
        <v>0</v>
      </c>
      <c r="G740" s="39">
        <v>8105530</v>
      </c>
      <c r="H740" s="39">
        <v>7557621</v>
      </c>
      <c r="I740" s="17">
        <f t="shared" si="162"/>
        <v>547909</v>
      </c>
      <c r="J740" s="17">
        <v>0</v>
      </c>
    </row>
    <row r="741" spans="1:10" x14ac:dyDescent="0.2">
      <c r="B741" s="10">
        <v>12284</v>
      </c>
      <c r="C741" t="s">
        <v>61</v>
      </c>
      <c r="E741" s="17">
        <v>2195</v>
      </c>
      <c r="F741" s="24">
        <f t="shared" si="161"/>
        <v>0</v>
      </c>
      <c r="G741" s="39">
        <v>2195</v>
      </c>
      <c r="H741" s="39">
        <v>2195</v>
      </c>
      <c r="I741" s="17">
        <f t="shared" si="162"/>
        <v>0</v>
      </c>
      <c r="J741" s="17">
        <v>0</v>
      </c>
    </row>
    <row r="742" spans="1:10" x14ac:dyDescent="0.2">
      <c r="B742" s="10">
        <v>12285</v>
      </c>
      <c r="C742" t="s">
        <v>50</v>
      </c>
      <c r="E742" s="35">
        <v>1765932976</v>
      </c>
      <c r="F742" s="17">
        <f t="shared" si="161"/>
        <v>6000000</v>
      </c>
      <c r="G742" s="39">
        <v>1771932976</v>
      </c>
      <c r="H742" s="39">
        <v>1768625362</v>
      </c>
      <c r="I742" s="17">
        <f t="shared" si="162"/>
        <v>3307614</v>
      </c>
      <c r="J742" s="17">
        <v>0</v>
      </c>
    </row>
    <row r="743" spans="1:10" x14ac:dyDescent="0.2">
      <c r="B743" s="10">
        <v>12286</v>
      </c>
      <c r="C743" t="s">
        <v>314</v>
      </c>
      <c r="E743" s="35">
        <v>172057219</v>
      </c>
      <c r="F743" s="17">
        <f t="shared" si="161"/>
        <v>-6000000</v>
      </c>
      <c r="G743" s="39">
        <v>166057219</v>
      </c>
      <c r="H743" s="39">
        <v>165904014</v>
      </c>
      <c r="I743" s="17">
        <f t="shared" si="162"/>
        <v>153205</v>
      </c>
      <c r="J743" s="17">
        <v>0</v>
      </c>
    </row>
    <row r="744" spans="1:10" x14ac:dyDescent="0.2">
      <c r="B744" s="10">
        <v>12287</v>
      </c>
      <c r="C744" t="s">
        <v>51</v>
      </c>
      <c r="E744" s="35">
        <v>5500000</v>
      </c>
      <c r="F744" s="17">
        <f t="shared" si="161"/>
        <v>0</v>
      </c>
      <c r="G744" s="39">
        <v>5500000</v>
      </c>
      <c r="H744" s="39">
        <v>4069825</v>
      </c>
      <c r="I744" s="17">
        <f t="shared" si="162"/>
        <v>1430175</v>
      </c>
      <c r="J744" s="17">
        <v>0</v>
      </c>
    </row>
    <row r="745" spans="1:10" x14ac:dyDescent="0.2">
      <c r="B745" s="10">
        <v>12500</v>
      </c>
      <c r="C745" s="23" t="s">
        <v>441</v>
      </c>
      <c r="E745" s="35">
        <v>119597971</v>
      </c>
      <c r="F745" s="17">
        <f t="shared" si="161"/>
        <v>0</v>
      </c>
      <c r="G745" s="39">
        <v>119597971</v>
      </c>
      <c r="H745" s="39">
        <v>119597971</v>
      </c>
      <c r="I745" s="17">
        <f t="shared" si="162"/>
        <v>0</v>
      </c>
      <c r="J745" s="17">
        <v>0</v>
      </c>
    </row>
    <row r="746" spans="1:10" ht="15" x14ac:dyDescent="0.35">
      <c r="B746" s="10">
        <v>19001</v>
      </c>
      <c r="C746" s="23" t="s">
        <v>381</v>
      </c>
      <c r="E746" s="29">
        <v>13392147</v>
      </c>
      <c r="F746" s="22">
        <f t="shared" si="159"/>
        <v>0</v>
      </c>
      <c r="G746" s="40">
        <v>13392147</v>
      </c>
      <c r="H746" s="41">
        <v>69069409</v>
      </c>
      <c r="I746" s="22">
        <f>G746+H746-J746</f>
        <v>82461556</v>
      </c>
      <c r="J746" s="22">
        <v>0</v>
      </c>
    </row>
    <row r="747" spans="1:10" ht="15" x14ac:dyDescent="0.35">
      <c r="A747" s="31" t="s">
        <v>443</v>
      </c>
      <c r="C747" s="4" t="s">
        <v>105</v>
      </c>
      <c r="E747" s="21">
        <f>SUM(E726:E746)</f>
        <v>4949269705</v>
      </c>
      <c r="F747" s="21">
        <f t="shared" ref="F747:J747" si="163">SUM(F726:F746)</f>
        <v>978642</v>
      </c>
      <c r="G747" s="21">
        <f t="shared" si="163"/>
        <v>4950248347</v>
      </c>
      <c r="H747" s="21">
        <f t="shared" si="163"/>
        <v>4888163653</v>
      </c>
      <c r="I747" s="21">
        <f t="shared" si="163"/>
        <v>163371016</v>
      </c>
      <c r="J747" s="21">
        <f t="shared" si="163"/>
        <v>36852496</v>
      </c>
    </row>
    <row r="748" spans="1:10" ht="15" x14ac:dyDescent="0.35">
      <c r="C748" s="4" t="s">
        <v>106</v>
      </c>
      <c r="E748" s="32">
        <f t="shared" ref="E748:J748" si="164">SUMIF($A1:$A747,"BT",E1:E747)</f>
        <v>18169851093</v>
      </c>
      <c r="F748" s="32">
        <f t="shared" si="164"/>
        <v>30112413</v>
      </c>
      <c r="G748" s="32">
        <f t="shared" si="164"/>
        <v>18199963506</v>
      </c>
      <c r="H748" s="32">
        <f t="shared" si="164"/>
        <v>17763039724</v>
      </c>
      <c r="I748" s="32">
        <f t="shared" si="164"/>
        <v>514825612</v>
      </c>
      <c r="J748" s="32">
        <f t="shared" si="164"/>
        <v>60236988</v>
      </c>
    </row>
    <row r="749" spans="1:10" ht="5.0999999999999996" customHeight="1" x14ac:dyDescent="0.35">
      <c r="E749" s="8">
        <v>0</v>
      </c>
      <c r="F749" s="8">
        <v>0</v>
      </c>
      <c r="G749" s="14">
        <v>0</v>
      </c>
      <c r="H749" s="14">
        <v>0</v>
      </c>
      <c r="I749" s="8">
        <v>0</v>
      </c>
      <c r="J749" s="8">
        <v>0</v>
      </c>
    </row>
    <row r="750" spans="1:10" x14ac:dyDescent="0.2">
      <c r="H750" s="26"/>
      <c r="I750" s="28"/>
      <c r="J750" s="27"/>
    </row>
    <row r="751" spans="1:10" x14ac:dyDescent="0.2">
      <c r="E751" s="1">
        <v>18169851093</v>
      </c>
      <c r="G751" s="12">
        <v>18199963506</v>
      </c>
      <c r="H751" s="37">
        <v>17763039724</v>
      </c>
      <c r="I751" s="1">
        <v>514825612</v>
      </c>
      <c r="J751" s="1">
        <v>60236988</v>
      </c>
    </row>
    <row r="752" spans="1:10" x14ac:dyDescent="0.2">
      <c r="E752" s="1">
        <f>E748-E751</f>
        <v>0</v>
      </c>
      <c r="G752" s="12">
        <f>G748-G751</f>
        <v>0</v>
      </c>
      <c r="H752" s="12">
        <f t="shared" ref="H752:J752" si="165">H748-H751</f>
        <v>0</v>
      </c>
      <c r="I752" s="12">
        <f t="shared" si="165"/>
        <v>0</v>
      </c>
      <c r="J752" s="12">
        <f t="shared" si="165"/>
        <v>0</v>
      </c>
    </row>
    <row r="762" spans="2:10" x14ac:dyDescent="0.2">
      <c r="B762"/>
      <c r="E762"/>
      <c r="F762"/>
      <c r="G762"/>
      <c r="H762"/>
      <c r="I762"/>
      <c r="J762"/>
    </row>
    <row r="763" spans="2:10" x14ac:dyDescent="0.2">
      <c r="B763"/>
      <c r="E763"/>
      <c r="F763"/>
      <c r="G763"/>
      <c r="H763"/>
      <c r="I763"/>
      <c r="J763"/>
    </row>
    <row r="764" spans="2:10" x14ac:dyDescent="0.2">
      <c r="B764"/>
      <c r="E764"/>
      <c r="F764"/>
      <c r="G764"/>
      <c r="H764"/>
      <c r="I764"/>
      <c r="J764"/>
    </row>
    <row r="765" spans="2:10" x14ac:dyDescent="0.2">
      <c r="B765"/>
      <c r="E765"/>
      <c r="F765"/>
      <c r="G765"/>
      <c r="H765"/>
      <c r="I765"/>
      <c r="J765"/>
    </row>
    <row r="766" spans="2:10" x14ac:dyDescent="0.2">
      <c r="B766"/>
      <c r="E766"/>
      <c r="F766"/>
      <c r="G766"/>
      <c r="H766"/>
      <c r="I766"/>
      <c r="J766"/>
    </row>
    <row r="767" spans="2:10" x14ac:dyDescent="0.2">
      <c r="B767"/>
      <c r="E767"/>
      <c r="F767"/>
      <c r="G767"/>
      <c r="H767"/>
      <c r="I767"/>
      <c r="J767"/>
    </row>
    <row r="768" spans="2:10" x14ac:dyDescent="0.2">
      <c r="B768"/>
      <c r="E768"/>
      <c r="F768"/>
      <c r="G768"/>
      <c r="H768"/>
      <c r="I768"/>
      <c r="J768"/>
    </row>
    <row r="769" spans="2:10" x14ac:dyDescent="0.2">
      <c r="B769"/>
      <c r="E769"/>
      <c r="F769"/>
      <c r="G769"/>
      <c r="H769"/>
      <c r="I769"/>
      <c r="J769"/>
    </row>
    <row r="770" spans="2:10" x14ac:dyDescent="0.2">
      <c r="B770"/>
      <c r="E770"/>
      <c r="F770"/>
      <c r="G770"/>
      <c r="H770"/>
      <c r="I770"/>
      <c r="J770"/>
    </row>
    <row r="771" spans="2:10" x14ac:dyDescent="0.2">
      <c r="B771"/>
      <c r="E771"/>
      <c r="F771"/>
      <c r="G771"/>
      <c r="H771"/>
      <c r="I771"/>
      <c r="J771"/>
    </row>
    <row r="772" spans="2:10" x14ac:dyDescent="0.2">
      <c r="B772"/>
      <c r="E772"/>
      <c r="F772"/>
      <c r="G772"/>
      <c r="H772"/>
      <c r="I772"/>
      <c r="J772"/>
    </row>
    <row r="773" spans="2:10" x14ac:dyDescent="0.2">
      <c r="B773"/>
      <c r="E773"/>
      <c r="F773"/>
      <c r="G773"/>
      <c r="H773"/>
      <c r="I773"/>
      <c r="J773"/>
    </row>
    <row r="774" spans="2:10" x14ac:dyDescent="0.2">
      <c r="B774"/>
      <c r="E774"/>
      <c r="F774"/>
      <c r="G774"/>
      <c r="H774"/>
      <c r="I774"/>
      <c r="J774"/>
    </row>
    <row r="775" spans="2:10" x14ac:dyDescent="0.2">
      <c r="B775"/>
      <c r="E775"/>
      <c r="F775"/>
      <c r="G775"/>
      <c r="H775"/>
      <c r="I775"/>
      <c r="J775"/>
    </row>
    <row r="776" spans="2:10" x14ac:dyDescent="0.2">
      <c r="B776"/>
      <c r="E776"/>
      <c r="F776"/>
      <c r="G776"/>
      <c r="H776"/>
      <c r="I776"/>
      <c r="J776"/>
    </row>
    <row r="777" spans="2:10" x14ac:dyDescent="0.2">
      <c r="B777"/>
      <c r="E777"/>
      <c r="F777"/>
      <c r="G777"/>
      <c r="H777"/>
      <c r="I777"/>
      <c r="J777"/>
    </row>
    <row r="778" spans="2:10" x14ac:dyDescent="0.2">
      <c r="B778"/>
      <c r="E778"/>
      <c r="F778"/>
      <c r="G778"/>
      <c r="H778"/>
      <c r="I778"/>
      <c r="J778"/>
    </row>
    <row r="779" spans="2:10" x14ac:dyDescent="0.2">
      <c r="B779"/>
      <c r="E779"/>
      <c r="F779"/>
      <c r="G779"/>
      <c r="H779"/>
      <c r="I779"/>
      <c r="J779"/>
    </row>
    <row r="780" spans="2:10" x14ac:dyDescent="0.2">
      <c r="B780"/>
      <c r="E780"/>
      <c r="F780"/>
      <c r="G780"/>
      <c r="H780"/>
      <c r="I780"/>
      <c r="J780"/>
    </row>
    <row r="781" spans="2:10" x14ac:dyDescent="0.2">
      <c r="B781"/>
      <c r="E781"/>
      <c r="F781"/>
      <c r="G781"/>
      <c r="H781"/>
      <c r="I781"/>
      <c r="J781"/>
    </row>
    <row r="782" spans="2:10" x14ac:dyDescent="0.2">
      <c r="B782"/>
      <c r="E782"/>
      <c r="F782"/>
      <c r="G782"/>
      <c r="H782"/>
      <c r="I782"/>
      <c r="J782"/>
    </row>
    <row r="783" spans="2:10" x14ac:dyDescent="0.2">
      <c r="B783"/>
      <c r="E783"/>
      <c r="F783"/>
      <c r="G783"/>
      <c r="H783"/>
      <c r="I783"/>
      <c r="J783"/>
    </row>
    <row r="784" spans="2:10" x14ac:dyDescent="0.2">
      <c r="B784"/>
      <c r="E784"/>
      <c r="F784"/>
      <c r="G784"/>
      <c r="H784"/>
      <c r="I784"/>
      <c r="J784"/>
    </row>
    <row r="785" spans="2:10" x14ac:dyDescent="0.2">
      <c r="B785"/>
      <c r="E785"/>
      <c r="F785"/>
      <c r="G785"/>
      <c r="H785"/>
      <c r="I785"/>
      <c r="J785"/>
    </row>
    <row r="786" spans="2:10" x14ac:dyDescent="0.2">
      <c r="B786"/>
      <c r="E786"/>
      <c r="F786"/>
      <c r="G786"/>
      <c r="H786"/>
      <c r="I786"/>
      <c r="J786"/>
    </row>
    <row r="787" spans="2:10" x14ac:dyDescent="0.2">
      <c r="B787"/>
      <c r="E787"/>
      <c r="F787"/>
      <c r="G787"/>
      <c r="H787"/>
      <c r="I787"/>
      <c r="J787"/>
    </row>
    <row r="788" spans="2:10" x14ac:dyDescent="0.2">
      <c r="B788"/>
      <c r="E788"/>
      <c r="F788"/>
      <c r="G788"/>
      <c r="H788"/>
      <c r="I788"/>
      <c r="J788"/>
    </row>
    <row r="789" spans="2:10" x14ac:dyDescent="0.2">
      <c r="B789"/>
      <c r="E789"/>
      <c r="F789"/>
      <c r="G789"/>
      <c r="H789"/>
      <c r="I789"/>
      <c r="J789"/>
    </row>
    <row r="790" spans="2:10" x14ac:dyDescent="0.2">
      <c r="B790"/>
      <c r="E790"/>
      <c r="F790"/>
      <c r="G790"/>
      <c r="H790"/>
      <c r="I790"/>
      <c r="J790"/>
    </row>
    <row r="791" spans="2:10" x14ac:dyDescent="0.2">
      <c r="B791"/>
      <c r="E791"/>
      <c r="F791"/>
      <c r="G791"/>
      <c r="H791"/>
      <c r="I791"/>
      <c r="J791"/>
    </row>
    <row r="792" spans="2:10" x14ac:dyDescent="0.2">
      <c r="B792"/>
      <c r="E792"/>
      <c r="F792"/>
      <c r="G792"/>
      <c r="H792"/>
      <c r="I792"/>
      <c r="J792"/>
    </row>
    <row r="793" spans="2:10" x14ac:dyDescent="0.2">
      <c r="B793"/>
      <c r="E793"/>
      <c r="F793"/>
      <c r="G793"/>
      <c r="H793"/>
      <c r="I793"/>
      <c r="J793"/>
    </row>
    <row r="794" spans="2:10" x14ac:dyDescent="0.2">
      <c r="B794"/>
      <c r="E794"/>
      <c r="F794"/>
      <c r="G794"/>
      <c r="H794"/>
      <c r="I794"/>
      <c r="J794"/>
    </row>
    <row r="795" spans="2:10" x14ac:dyDescent="0.2">
      <c r="B795"/>
      <c r="E795"/>
      <c r="F795"/>
      <c r="G795"/>
      <c r="H795"/>
      <c r="I795"/>
      <c r="J795"/>
    </row>
    <row r="796" spans="2:10" x14ac:dyDescent="0.2">
      <c r="B796"/>
      <c r="E796"/>
      <c r="F796"/>
      <c r="G796"/>
      <c r="H796"/>
      <c r="I796"/>
      <c r="J796"/>
    </row>
    <row r="797" spans="2:10" x14ac:dyDescent="0.2">
      <c r="B797"/>
      <c r="E797"/>
      <c r="F797"/>
      <c r="G797"/>
      <c r="H797"/>
      <c r="I797"/>
      <c r="J797"/>
    </row>
    <row r="798" spans="2:10" x14ac:dyDescent="0.2">
      <c r="B798"/>
      <c r="E798"/>
      <c r="F798"/>
      <c r="G798"/>
      <c r="H798"/>
      <c r="I798"/>
      <c r="J798"/>
    </row>
    <row r="799" spans="2:10" x14ac:dyDescent="0.2">
      <c r="B799"/>
      <c r="E799"/>
      <c r="F799"/>
      <c r="G799"/>
      <c r="H799"/>
      <c r="I799"/>
      <c r="J799"/>
    </row>
    <row r="800" spans="2:10" x14ac:dyDescent="0.2">
      <c r="B800"/>
      <c r="E800"/>
      <c r="F800"/>
      <c r="G800"/>
      <c r="H800"/>
      <c r="I800"/>
      <c r="J800"/>
    </row>
    <row r="801" spans="2:10" x14ac:dyDescent="0.2">
      <c r="B801"/>
      <c r="E801"/>
      <c r="F801"/>
      <c r="G801"/>
      <c r="H801"/>
      <c r="I801"/>
      <c r="J801"/>
    </row>
    <row r="802" spans="2:10" x14ac:dyDescent="0.2">
      <c r="B802"/>
      <c r="E802"/>
      <c r="F802"/>
      <c r="G802"/>
      <c r="H802"/>
      <c r="I802"/>
      <c r="J802"/>
    </row>
    <row r="803" spans="2:10" x14ac:dyDescent="0.2">
      <c r="B803"/>
      <c r="E803"/>
      <c r="F803"/>
      <c r="G803"/>
      <c r="H803"/>
      <c r="I803"/>
      <c r="J803"/>
    </row>
    <row r="804" spans="2:10" x14ac:dyDescent="0.2">
      <c r="B804"/>
      <c r="E804"/>
      <c r="F804"/>
      <c r="G804"/>
      <c r="H804"/>
      <c r="I804"/>
      <c r="J804"/>
    </row>
    <row r="805" spans="2:10" x14ac:dyDescent="0.2">
      <c r="B805"/>
      <c r="E805"/>
      <c r="F805"/>
      <c r="G805"/>
      <c r="H805"/>
      <c r="I805"/>
      <c r="J805"/>
    </row>
    <row r="806" spans="2:10" x14ac:dyDescent="0.2">
      <c r="B806"/>
      <c r="E806"/>
      <c r="F806"/>
      <c r="G806"/>
      <c r="H806"/>
      <c r="I806"/>
      <c r="J806"/>
    </row>
    <row r="807" spans="2:10" x14ac:dyDescent="0.2">
      <c r="B807"/>
      <c r="E807"/>
      <c r="F807"/>
      <c r="G807"/>
      <c r="H807"/>
      <c r="I807"/>
      <c r="J807"/>
    </row>
    <row r="808" spans="2:10" x14ac:dyDescent="0.2">
      <c r="B808"/>
      <c r="E808"/>
      <c r="F808"/>
      <c r="G808"/>
      <c r="H808"/>
      <c r="I808"/>
      <c r="J808"/>
    </row>
    <row r="809" spans="2:10" x14ac:dyDescent="0.2">
      <c r="B809"/>
      <c r="E809"/>
      <c r="F809"/>
      <c r="G809"/>
      <c r="H809"/>
      <c r="I809"/>
      <c r="J809"/>
    </row>
    <row r="810" spans="2:10" x14ac:dyDescent="0.2">
      <c r="B810"/>
      <c r="E810"/>
      <c r="F810"/>
      <c r="G810"/>
      <c r="H810"/>
      <c r="I810"/>
      <c r="J810"/>
    </row>
    <row r="811" spans="2:10" x14ac:dyDescent="0.2">
      <c r="B811"/>
      <c r="E811"/>
      <c r="F811"/>
      <c r="G811"/>
      <c r="H811"/>
      <c r="I811"/>
      <c r="J811"/>
    </row>
    <row r="812" spans="2:10" x14ac:dyDescent="0.2">
      <c r="B812"/>
      <c r="E812"/>
      <c r="F812"/>
      <c r="G812"/>
      <c r="H812"/>
      <c r="I812"/>
      <c r="J812"/>
    </row>
    <row r="813" spans="2:10" x14ac:dyDescent="0.2">
      <c r="B813"/>
      <c r="E813"/>
      <c r="F813"/>
      <c r="G813"/>
      <c r="H813"/>
      <c r="I813"/>
      <c r="J813"/>
    </row>
    <row r="814" spans="2:10" x14ac:dyDescent="0.2">
      <c r="B814"/>
      <c r="E814"/>
      <c r="F814"/>
      <c r="G814"/>
      <c r="H814"/>
      <c r="I814"/>
      <c r="J814"/>
    </row>
    <row r="815" spans="2:10" x14ac:dyDescent="0.2">
      <c r="B815"/>
      <c r="E815"/>
      <c r="F815"/>
      <c r="G815"/>
      <c r="H815"/>
      <c r="I815"/>
      <c r="J815"/>
    </row>
    <row r="816" spans="2:10" x14ac:dyDescent="0.2">
      <c r="B816"/>
      <c r="E816"/>
      <c r="F816"/>
      <c r="G816"/>
      <c r="H816"/>
      <c r="I816"/>
      <c r="J816"/>
    </row>
    <row r="817" spans="2:10" x14ac:dyDescent="0.2">
      <c r="B817"/>
      <c r="E817"/>
      <c r="F817"/>
      <c r="G817"/>
      <c r="H817"/>
      <c r="I817"/>
      <c r="J817"/>
    </row>
    <row r="818" spans="2:10" x14ac:dyDescent="0.2">
      <c r="B818"/>
      <c r="E818"/>
      <c r="F818"/>
      <c r="G818"/>
      <c r="H818"/>
      <c r="I818"/>
      <c r="J818"/>
    </row>
    <row r="819" spans="2:10" x14ac:dyDescent="0.2">
      <c r="B819"/>
      <c r="E819"/>
      <c r="F819"/>
      <c r="G819"/>
      <c r="H819"/>
      <c r="I819"/>
      <c r="J819"/>
    </row>
    <row r="820" spans="2:10" x14ac:dyDescent="0.2">
      <c r="B820"/>
      <c r="E820"/>
      <c r="F820"/>
      <c r="G820"/>
      <c r="H820"/>
      <c r="I820"/>
      <c r="J820"/>
    </row>
  </sheetData>
  <sortState ref="B724:J742">
    <sortCondition ref="B724:B742"/>
  </sortState>
  <mergeCells count="1">
    <mergeCell ref="I5:J5"/>
  </mergeCells>
  <phoneticPr fontId="0" type="noConversion"/>
  <pageMargins left="0.5" right="0.4" top="0.93" bottom="0.65" header="0.35" footer="0.35"/>
  <pageSetup scale="61" fitToHeight="11" orientation="portrait" useFirstPageNumber="1" r:id="rId1"/>
  <headerFooter alignWithMargins="0">
    <oddHeader>&amp;R&amp;"Times New Roman,Bold"&amp;20&amp;USCHEDULE B-3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 B-3</vt:lpstr>
      <vt:lpstr>'Sched B-3'!Print_Area</vt:lpstr>
      <vt:lpstr>'Sched B-3'!Print_Titles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Julie Wilson</cp:lastModifiedBy>
  <cp:lastPrinted>2017-09-12T14:02:41Z</cp:lastPrinted>
  <dcterms:created xsi:type="dcterms:W3CDTF">2003-08-19T19:06:11Z</dcterms:created>
  <dcterms:modified xsi:type="dcterms:W3CDTF">2017-09-12T14:18:14Z</dcterms:modified>
</cp:coreProperties>
</file>